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stu\Dropbox\WineRelease.com\Other\WineTasting\"/>
    </mc:Choice>
  </mc:AlternateContent>
  <xr:revisionPtr revIDLastSave="0" documentId="8_{87CA6BAC-2F54-400D-95E8-17642035FC63}" xr6:coauthVersionLast="47" xr6:coauthVersionMax="47" xr10:uidLastSave="{00000000-0000-0000-0000-000000000000}"/>
  <bookViews>
    <workbookView xWindow="-2235" yWindow="-15540" windowWidth="21345" windowHeight="12915" tabRatio="730"/>
  </bookViews>
  <sheets>
    <sheet name="Single Blind Tasting Sheet" sheetId="2" r:id="rId1"/>
    <sheet name="Double Blind Tasting Sheet" sheetId="3" r:id="rId2"/>
    <sheet name="Alphabet for glass stickers" sheetId="1" r:id="rId3"/>
    <sheet name="Score Calculation Sheet" sheetId="4" r:id="rId4"/>
  </sheets>
  <definedNames>
    <definedName name="_xlnm.Print_Area" localSheetId="2">'Alphabet for glass stickers'!$A$1:$L$12</definedName>
    <definedName name="_xlnm.Print_Area" localSheetId="1">'Double Blind Tasting Sheet'!$A$1:$G$46</definedName>
    <definedName name="_xlnm.Print_Area" localSheetId="3">'Score Calculation Sheet'!$A$1:$W$26</definedName>
    <definedName name="_xlnm.Print_Area" localSheetId="0">'Single Blind Tasting Sheet'!$A$1:$H$55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" i="4" l="1"/>
  <c r="U6" i="4"/>
  <c r="U7" i="4"/>
  <c r="U8" i="4"/>
  <c r="U20" i="4" s="1"/>
  <c r="U9" i="4"/>
  <c r="U10" i="4"/>
  <c r="U11" i="4"/>
  <c r="U12" i="4"/>
  <c r="U13" i="4"/>
  <c r="S5" i="4"/>
  <c r="S20" i="4" s="1"/>
  <c r="T5" i="4"/>
  <c r="R5" i="4"/>
  <c r="S6" i="4"/>
  <c r="R6" i="4"/>
  <c r="S7" i="4"/>
  <c r="R7" i="4"/>
  <c r="T7" i="4" s="1"/>
  <c r="S8" i="4"/>
  <c r="T8" i="4" s="1"/>
  <c r="R8" i="4"/>
  <c r="S9" i="4"/>
  <c r="T9" i="4" s="1"/>
  <c r="R9" i="4"/>
  <c r="S10" i="4"/>
  <c r="T10" i="4" s="1"/>
  <c r="R10" i="4"/>
  <c r="S11" i="4"/>
  <c r="R11" i="4"/>
  <c r="T11" i="4"/>
  <c r="S12" i="4"/>
  <c r="R12" i="4"/>
  <c r="T12" i="4"/>
  <c r="S13" i="4"/>
  <c r="T13" i="4" s="1"/>
  <c r="R13" i="4"/>
  <c r="Q5" i="4"/>
  <c r="Q6" i="4"/>
  <c r="Q7" i="4"/>
  <c r="Q8" i="4"/>
  <c r="Q9" i="4"/>
  <c r="Q10" i="4"/>
  <c r="Q11" i="4"/>
  <c r="Q12" i="4"/>
  <c r="Q13" i="4"/>
  <c r="Q20" i="4" s="1"/>
  <c r="P5" i="4"/>
  <c r="P6" i="4"/>
  <c r="P7" i="4"/>
  <c r="P8" i="4"/>
  <c r="P9" i="4"/>
  <c r="P10" i="4"/>
  <c r="P11" i="4"/>
  <c r="P20" i="4"/>
  <c r="P12" i="4"/>
  <c r="P13" i="4"/>
  <c r="O20" i="4"/>
  <c r="N20" i="4"/>
  <c r="M20" i="4"/>
  <c r="L20" i="4"/>
  <c r="K20" i="4"/>
  <c r="J20" i="4"/>
  <c r="I20" i="4"/>
  <c r="H20" i="4"/>
  <c r="G20" i="4"/>
  <c r="F20" i="4"/>
  <c r="U19" i="4"/>
  <c r="S19" i="4"/>
  <c r="P19" i="4"/>
  <c r="O19" i="4"/>
  <c r="N19" i="4"/>
  <c r="M19" i="4"/>
  <c r="L19" i="4"/>
  <c r="K19" i="4"/>
  <c r="J19" i="4"/>
  <c r="I19" i="4"/>
  <c r="H19" i="4"/>
  <c r="G19" i="4"/>
  <c r="F19" i="4"/>
  <c r="U18" i="4"/>
  <c r="P18" i="4"/>
  <c r="O18" i="4"/>
  <c r="N18" i="4"/>
  <c r="M18" i="4"/>
  <c r="L18" i="4"/>
  <c r="K18" i="4"/>
  <c r="J18" i="4"/>
  <c r="I18" i="4"/>
  <c r="H18" i="4"/>
  <c r="G18" i="4"/>
  <c r="F18" i="4"/>
  <c r="U17" i="4"/>
  <c r="R17" i="4"/>
  <c r="O17" i="4"/>
  <c r="N17" i="4"/>
  <c r="M17" i="4"/>
  <c r="L17" i="4"/>
  <c r="K17" i="4"/>
  <c r="J17" i="4"/>
  <c r="I17" i="4"/>
  <c r="H17" i="4"/>
  <c r="G17" i="4"/>
  <c r="F17" i="4"/>
  <c r="O16" i="4"/>
  <c r="N16" i="4"/>
  <c r="M16" i="4"/>
  <c r="L16" i="4"/>
  <c r="K16" i="4"/>
  <c r="J16" i="4"/>
  <c r="I16" i="4"/>
  <c r="H16" i="4"/>
  <c r="G16" i="4"/>
  <c r="F16" i="4"/>
  <c r="A6" i="4"/>
  <c r="A7" i="4" s="1"/>
  <c r="A8" i="4" s="1"/>
  <c r="A9" i="4" s="1"/>
  <c r="A10" i="4" s="1"/>
  <c r="A11" i="4" s="1"/>
  <c r="A12" i="4" s="1"/>
  <c r="A13" i="4" s="1"/>
  <c r="W12" i="4"/>
  <c r="W11" i="4"/>
  <c r="W10" i="4"/>
  <c r="W9" i="4"/>
  <c r="W8" i="4"/>
  <c r="W7" i="4"/>
  <c r="W6" i="4"/>
  <c r="W5" i="4"/>
  <c r="R20" i="4"/>
  <c r="T6" i="4"/>
  <c r="Q17" i="4"/>
  <c r="Q18" i="4"/>
  <c r="Q19" i="4"/>
  <c r="T18" i="4" l="1"/>
  <c r="T19" i="4"/>
  <c r="T20" i="4"/>
  <c r="T17" i="4"/>
  <c r="R19" i="4"/>
  <c r="R18" i="4"/>
  <c r="S18" i="4"/>
  <c r="S17" i="4"/>
</calcChain>
</file>

<file path=xl/sharedStrings.xml><?xml version="1.0" encoding="utf-8"?>
<sst xmlns="http://schemas.openxmlformats.org/spreadsheetml/2006/main" count="275" uniqueCount="142">
  <si>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</si>
  <si>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</si>
  <si>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</si>
  <si>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</si>
  <si>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</si>
  <si>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</si>
  <si>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</si>
  <si>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</si>
  <si>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</si>
  <si>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</si>
  <si>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Taster:</t>
  </si>
  <si>
    <t>Date:</t>
  </si>
  <si>
    <t>Tasting of:</t>
  </si>
  <si>
    <t>My</t>
  </si>
  <si>
    <t>Group</t>
  </si>
  <si>
    <t>Wine</t>
  </si>
  <si>
    <t>Comments (Appearance, Nose, Taste, Finish)</t>
  </si>
  <si>
    <t>Score</t>
  </si>
  <si>
    <t>Rank</t>
  </si>
  <si>
    <t>Price</t>
  </si>
  <si>
    <t>A:</t>
  </si>
  <si>
    <t>B:</t>
  </si>
  <si>
    <t>C:</t>
  </si>
  <si>
    <t>D:</t>
  </si>
  <si>
    <t>E:</t>
  </si>
  <si>
    <t>F:</t>
  </si>
  <si>
    <t>G:</t>
  </si>
  <si>
    <t>H:</t>
  </si>
  <si>
    <t>I:</t>
  </si>
  <si>
    <t>J:</t>
  </si>
  <si>
    <t>K:</t>
  </si>
  <si>
    <t>UC Davis Aroma Wheel Scents (Dr. Ann Noble)</t>
  </si>
  <si>
    <t>Caramel: Honey, butterscotch, Diacetyl (butter), soy sauce, chocolate, molasses.</t>
  </si>
  <si>
    <t>Chemical: Petroleum (tar, plastic, kerosene, diesel), Pungent (Ethyl Acetate, Acetic Acid, Ethanol, Sulfur Dioxide)</t>
  </si>
  <si>
    <t>Pungent: Hot (alcohol), Cool (menthol)</t>
  </si>
  <si>
    <t>Herbaceous or Vegetive: Fresh (cut green grass, bell pepper, euclayptus, mint), Dried (hay/straw, tea, tobacco)</t>
  </si>
  <si>
    <t>Nutty:  Walnut, hazelnut, almond.</t>
  </si>
  <si>
    <t>Descriptor</t>
  </si>
  <si>
    <t>Sight .</t>
  </si>
  <si>
    <t>Brightness</t>
  </si>
  <si>
    <t>Gas or floaters</t>
  </si>
  <si>
    <t>Hue</t>
  </si>
  <si>
    <t>Intensity/color depth</t>
  </si>
  <si>
    <t>Rim variation</t>
  </si>
  <si>
    <t>Crystals</t>
  </si>
  <si>
    <t>Tears/legs</t>
  </si>
  <si>
    <t>Smell   .</t>
  </si>
  <si>
    <t>Clean/dirty</t>
  </si>
  <si>
    <t>Power scale (1-10)</t>
  </si>
  <si>
    <t>Fruit</t>
  </si>
  <si>
    <t>Ripeness</t>
  </si>
  <si>
    <t>Earth</t>
  </si>
  <si>
    <t>Wood</t>
  </si>
  <si>
    <t>Age</t>
  </si>
  <si>
    <t>Alcohol (%)</t>
  </si>
  <si>
    <t>Acid</t>
  </si>
  <si>
    <t>Yeast</t>
  </si>
  <si>
    <t>Taste .</t>
  </si>
  <si>
    <t>CO2</t>
  </si>
  <si>
    <t>Sugar level</t>
  </si>
  <si>
    <t>Acid level (1-10)</t>
  </si>
  <si>
    <t>Tannin</t>
  </si>
  <si>
    <t>Body (light-med-full)</t>
  </si>
  <si>
    <t>Balance</t>
  </si>
  <si>
    <t>Flavor</t>
  </si>
  <si>
    <t>Finish</t>
  </si>
  <si>
    <t>Initial Conclusion:</t>
  </si>
  <si>
    <t>Old vs. new world</t>
  </si>
  <si>
    <t>Cool vs. warm climate</t>
  </si>
  <si>
    <t>Varietal/blend</t>
  </si>
  <si>
    <t>Age range</t>
  </si>
  <si>
    <t>Final Conclusion:</t>
  </si>
  <si>
    <t>Region</t>
  </si>
  <si>
    <t>Quality judgment</t>
  </si>
  <si>
    <t>Food recommendation</t>
  </si>
  <si>
    <t>Price point</t>
  </si>
  <si>
    <t>Actual Wine:</t>
  </si>
  <si>
    <t>Vintage, varietal</t>
  </si>
  <si>
    <t>Producer, region, $</t>
  </si>
  <si>
    <t>SCORES</t>
  </si>
  <si>
    <t>Min/Max</t>
  </si>
  <si>
    <t>STD</t>
  </si>
  <si>
    <t>Place</t>
  </si>
  <si>
    <t>Letter</t>
  </si>
  <si>
    <t>Producer, Region</t>
  </si>
  <si>
    <t>Parker</t>
  </si>
  <si>
    <t>Dave</t>
  </si>
  <si>
    <t>Joyce</t>
  </si>
  <si>
    <t>Ron</t>
  </si>
  <si>
    <t>Brian</t>
  </si>
  <si>
    <t>Mark</t>
  </si>
  <si>
    <t>Erik</t>
  </si>
  <si>
    <t>Fred</t>
  </si>
  <si>
    <t>Anthony</t>
  </si>
  <si>
    <t>Kris</t>
  </si>
  <si>
    <t>Neil</t>
  </si>
  <si>
    <t>Total</t>
  </si>
  <si>
    <t>Ave</t>
  </si>
  <si>
    <t>Min</t>
  </si>
  <si>
    <t>Max</t>
  </si>
  <si>
    <t>Diff</t>
  </si>
  <si>
    <t>DEV</t>
  </si>
  <si>
    <t>To Score</t>
  </si>
  <si>
    <t>99 Chehlem, Willamette Valley, Stoller Vineyards</t>
  </si>
  <si>
    <t>99 Sanford, Santa Barbara</t>
  </si>
  <si>
    <t>99 Chalone Vineyards, Estate Bottled, Central Coast</t>
  </si>
  <si>
    <t>99 Elk Cove, La Boheme, Willamette Valley</t>
  </si>
  <si>
    <t>99 Willakenzie Estate, Willamette Valley</t>
  </si>
  <si>
    <t>99 Erath, Oregon Pinot Noir</t>
  </si>
  <si>
    <t>99 Ponzi, Willamette Valley</t>
  </si>
  <si>
    <t>99 Rex Hill, Willamette Valley</t>
  </si>
  <si>
    <t>96 Moillard, Muchaux, Pommard</t>
  </si>
  <si>
    <t>TOTAL</t>
  </si>
  <si>
    <t>AVERAGE</t>
  </si>
  <si>
    <t>MINIMUM</t>
  </si>
  <si>
    <t>MAXIMUM</t>
  </si>
  <si>
    <t>STD DEV</t>
  </si>
  <si>
    <t>List is sorted by Total Score.</t>
  </si>
  <si>
    <t>STD DEV is the swing in the scores from the group.  The lower the standard deveation, the more the group agreed on the score.</t>
  </si>
  <si>
    <t>Woody:  Resinous (vanilla, cedar, oak, pine), Phenolic (bacon, phenolic, medicinal), Burned (coffee, burnt toast, smokey).</t>
  </si>
  <si>
    <t>Oxidized:  Sherry, Fusel Alcohol, Acetaldehyde</t>
  </si>
  <si>
    <t>Chemical: Sulfur (rubbery, Hydrogen Sulfide, natural gas/Mercaptan, garlic, skunk, cabbage, burnt match, cardboard, sulfur dioxide, wet dog, wet wool)</t>
  </si>
  <si>
    <t>Fruity: Tropical Fruit (banana, melon, pineapple), Dried (fig, prune, raison, strawberry jam), Other (Methyl Anthranilate, artificial fruit, sorbate)</t>
  </si>
  <si>
    <t>Herbaceous or Vegetive: Canned/Cooked (green beans, asparagus, green olive, black olive, artichoke)</t>
  </si>
  <si>
    <t>Earthy:  Earthy (dusty, mushroom, concrete), Moldy (moldy cork, musty, moldy).</t>
  </si>
  <si>
    <t>Fruity: Citrus (lemon, grapefruit, orange), Berry (black currant/cassis, strawberry, raspberry, blackberry), Tree Fruit (apple, peach, apricot, cherry)</t>
  </si>
  <si>
    <t>Spicy: Spicy (cinnamon, cloves, black pepper, licorice/anise)</t>
  </si>
  <si>
    <t>Floral: Floral (orange blossom, rose, violet, geranium, jasmine, linalool, )</t>
  </si>
  <si>
    <t>Microbiological: Yeasty (Baker's yeast, leesy), Lactic (lactic acid, sauerkraut, sweaty, yogurt, leesy), Other (horsey, mousey, terpene).</t>
  </si>
  <si>
    <t>Aromas</t>
  </si>
  <si>
    <t>vertically</t>
  </si>
  <si>
    <t xml:space="preserve">Cut  </t>
  </si>
  <si>
    <t xml:space="preserve">matching </t>
  </si>
  <si>
    <t xml:space="preserve">up top </t>
  </si>
  <si>
    <t xml:space="preserve">and </t>
  </si>
  <si>
    <t xml:space="preserve">bottom </t>
  </si>
  <si>
    <t>lines</t>
  </si>
  <si>
    <t>2002 West Coast Pinot Noir</t>
  </si>
  <si>
    <t>Wine __________</t>
  </si>
  <si>
    <t>Calculation sheet for Wine Tasting Sheet - 2006 WineRelease.com</t>
  </si>
  <si>
    <t>Single Blind Wine Tasting Sheet - 2019 WineRelease.com</t>
  </si>
  <si>
    <t>Double Blind Wine Tasting Sheet - 2019 WineRelease.com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</si>
</sst>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19">
    <font>
      <sz val="10"/>
      <name val="Arial"/>
    </font>
    <font>
      <sz val="10"/>
      <name val="Arial"/>
    </font>
    <font>
      <sz val="48"/>
      <name val="Arial"/>
      <family val="2"/>
    </font>
    <font>
      <b/>
      <sz val="12"/>
      <name val="Times New Roman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Geneva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u/>
      <sz val="10"/>
      <color indexed="18"/>
      <name val="Times New Roman"/>
      <family val="1"/>
    </font>
    <font>
      <u/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" fillId="0" borderId="24" xfId="0" applyFont="1" applyBorder="1" applyAlignment="1">
      <alignment horizontal="centerContinuous"/>
    </xf>
    <xf numFmtId="0" fontId="0" fillId="0" borderId="0" xfId="0" applyAlignment="1">
      <alignment horizontal="left" indent="1"/>
    </xf>
    <xf numFmtId="0" fontId="8" fillId="0" borderId="0" xfId="0" applyFont="1"/>
    <xf numFmtId="164" fontId="8" fillId="0" borderId="0" xfId="2" applyNumberFormat="1" applyFont="1" applyAlignment="1">
      <alignment horizontal="left"/>
    </xf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2" applyFont="1"/>
    <xf numFmtId="14" fontId="8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left"/>
    </xf>
    <xf numFmtId="164" fontId="14" fillId="0" borderId="0" xfId="2" applyNumberFormat="1" applyFont="1" applyAlignment="1">
      <alignment horizontal="left"/>
    </xf>
    <xf numFmtId="165" fontId="14" fillId="0" borderId="0" xfId="1" applyNumberFormat="1" applyFont="1" applyAlignment="1">
      <alignment horizontal="right"/>
    </xf>
    <xf numFmtId="165" fontId="14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0" fontId="14" fillId="0" borderId="0" xfId="0" applyFont="1" applyAlignment="1">
      <alignment horizontal="center"/>
    </xf>
    <xf numFmtId="44" fontId="14" fillId="0" borderId="0" xfId="2" applyFont="1"/>
    <xf numFmtId="0" fontId="15" fillId="0" borderId="0" xfId="0" applyFont="1"/>
    <xf numFmtId="0" fontId="15" fillId="0" borderId="0" xfId="0" applyFont="1" applyAlignment="1">
      <alignment horizontal="left"/>
    </xf>
    <xf numFmtId="164" fontId="15" fillId="0" borderId="0" xfId="2" applyNumberFormat="1" applyFont="1" applyAlignment="1">
      <alignment horizontal="left"/>
    </xf>
    <xf numFmtId="165" fontId="15" fillId="0" borderId="0" xfId="1" applyNumberFormat="1" applyFont="1" applyAlignment="1">
      <alignment horizontal="right"/>
    </xf>
    <xf numFmtId="0" fontId="16" fillId="0" borderId="0" xfId="0" applyFont="1" applyAlignment="1">
      <alignment horizontal="right"/>
    </xf>
    <xf numFmtId="165" fontId="15" fillId="0" borderId="0" xfId="1" applyNumberFormat="1" applyFont="1" applyAlignment="1">
      <alignment horizontal="center"/>
    </xf>
    <xf numFmtId="166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44" fontId="15" fillId="0" borderId="0" xfId="2" applyFont="1"/>
    <xf numFmtId="0" fontId="17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2" applyNumberFormat="1" applyFont="1" applyAlignment="1">
      <alignment horizontal="left"/>
    </xf>
    <xf numFmtId="165" fontId="7" fillId="0" borderId="0" xfId="1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44" fontId="7" fillId="0" borderId="0" xfId="2" applyFont="1"/>
    <xf numFmtId="165" fontId="17" fillId="0" borderId="0" xfId="1" applyNumberFormat="1" applyFont="1" applyAlignment="1">
      <alignment horizontal="center"/>
    </xf>
    <xf numFmtId="0" fontId="17" fillId="0" borderId="0" xfId="0" applyFont="1" applyAlignment="1">
      <alignment horizontal="left"/>
    </xf>
    <xf numFmtId="164" fontId="17" fillId="0" borderId="0" xfId="2" applyNumberFormat="1" applyFont="1" applyAlignment="1">
      <alignment horizontal="left"/>
    </xf>
    <xf numFmtId="165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44" fontId="17" fillId="0" borderId="0" xfId="2" applyFont="1"/>
    <xf numFmtId="166" fontId="17" fillId="0" borderId="0" xfId="1" applyNumberFormat="1" applyFont="1" applyAlignment="1">
      <alignment horizontal="center"/>
    </xf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166" fontId="14" fillId="0" borderId="0" xfId="1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6" fontId="7" fillId="0" borderId="0" xfId="1" applyNumberFormat="1" applyFont="1" applyAlignment="1">
      <alignment horizontal="center"/>
    </xf>
    <xf numFmtId="0" fontId="5" fillId="0" borderId="25" xfId="0" applyFont="1" applyBorder="1" applyAlignment="1">
      <alignment horizontal="right" textRotation="255"/>
    </xf>
    <xf numFmtId="0" fontId="5" fillId="0" borderId="0" xfId="0" applyFont="1" applyBorder="1" applyAlignment="1">
      <alignment horizontal="right" textRotation="255"/>
    </xf>
    <xf numFmtId="0" fontId="5" fillId="0" borderId="23" xfId="0" applyFont="1" applyBorder="1" applyAlignment="1">
      <alignment horizontal="right" textRotation="255"/>
    </xf>
    <xf numFmtId="0" fontId="5" fillId="0" borderId="26" xfId="0" applyFont="1" applyBorder="1" applyAlignment="1">
      <alignment horizontal="center" textRotation="255"/>
    </xf>
    <xf numFmtId="0" fontId="5" fillId="0" borderId="0" xfId="0" applyFont="1" applyBorder="1" applyAlignment="1">
      <alignment horizontal="center" textRotation="255"/>
    </xf>
    <xf numFmtId="0" fontId="5" fillId="0" borderId="23" xfId="0" applyFont="1" applyBorder="1" applyAlignment="1">
      <alignment horizontal="center" textRotation="255"/>
    </xf>
    <xf numFmtId="0" fontId="5" fillId="0" borderId="26" xfId="0" applyFont="1" applyBorder="1" applyAlignment="1">
      <alignment horizontal="right" textRotation="255"/>
    </xf>
    <xf numFmtId="0" fontId="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workbookViewId="0">
      <selection activeCell="D57" sqref="D57"/>
    </sheetView>
  </sheetViews>
  <sheetFormatPr defaultColWidth="10.73046875" defaultRowHeight="12.75"/>
  <cols>
    <col min="1" max="1" width="16.73046875" customWidth="1"/>
    <col min="2" max="2" width="14.73046875" customWidth="1"/>
    <col min="3" max="3" width="13.73046875" customWidth="1"/>
    <col min="4" max="4" width="38.73046875" customWidth="1"/>
    <col min="5" max="8" width="8.73046875" customWidth="1"/>
  </cols>
  <sheetData>
    <row r="1" spans="1:9" ht="27" customHeight="1">
      <c r="A1" s="4" t="s">
        <v>10</v>
      </c>
      <c r="B1" s="5"/>
      <c r="C1" s="5"/>
      <c r="D1" s="5"/>
      <c r="E1" s="4" t="s">
        <v>11</v>
      </c>
      <c r="F1" s="5"/>
      <c r="G1" s="6"/>
      <c r="H1" s="6"/>
      <c r="I1" s="6"/>
    </row>
    <row r="2" spans="1:9" ht="15">
      <c r="A2" s="4" t="s">
        <v>12</v>
      </c>
      <c r="B2" s="5"/>
      <c r="C2" s="5"/>
      <c r="D2" s="5"/>
      <c r="E2" s="6"/>
      <c r="F2" s="6"/>
      <c r="G2" s="6"/>
      <c r="H2" s="6"/>
      <c r="I2" s="6"/>
    </row>
    <row r="3" spans="1:9" ht="15">
      <c r="A3" s="7"/>
      <c r="B3" s="7"/>
      <c r="C3" s="7"/>
      <c r="D3" s="6"/>
      <c r="E3" s="6" t="s">
        <v>13</v>
      </c>
      <c r="F3" s="6" t="s">
        <v>14</v>
      </c>
      <c r="G3" s="6" t="s">
        <v>14</v>
      </c>
      <c r="H3" s="6"/>
      <c r="I3" s="6"/>
    </row>
    <row r="4" spans="1:9" ht="15">
      <c r="A4" s="6" t="s">
        <v>15</v>
      </c>
      <c r="B4" s="8" t="s">
        <v>16</v>
      </c>
      <c r="C4" s="8"/>
      <c r="D4" s="8"/>
      <c r="E4" s="6" t="s">
        <v>17</v>
      </c>
      <c r="F4" s="6" t="s">
        <v>17</v>
      </c>
      <c r="G4" s="6" t="s">
        <v>18</v>
      </c>
      <c r="H4" s="6" t="s">
        <v>19</v>
      </c>
      <c r="I4" s="6"/>
    </row>
    <row r="5" spans="1:9" ht="18" customHeight="1">
      <c r="A5" s="9" t="s">
        <v>20</v>
      </c>
      <c r="B5" s="10"/>
      <c r="C5" s="11"/>
      <c r="D5" s="12"/>
      <c r="E5" s="13"/>
      <c r="F5" s="13"/>
      <c r="G5" s="13"/>
      <c r="H5" s="13"/>
      <c r="I5" s="14"/>
    </row>
    <row r="6" spans="1:9" ht="18" customHeight="1">
      <c r="A6" s="15"/>
      <c r="B6" s="16"/>
      <c r="C6" s="17"/>
      <c r="D6" s="18"/>
      <c r="E6" s="19"/>
      <c r="F6" s="19"/>
      <c r="G6" s="19"/>
      <c r="H6" s="19"/>
      <c r="I6" s="14"/>
    </row>
    <row r="7" spans="1:9" ht="18" customHeight="1">
      <c r="A7" s="20"/>
      <c r="B7" s="21"/>
      <c r="C7" s="22"/>
      <c r="D7" s="23"/>
      <c r="E7" s="24"/>
      <c r="F7" s="24"/>
      <c r="G7" s="24"/>
      <c r="H7" s="24"/>
      <c r="I7" s="14"/>
    </row>
    <row r="8" spans="1:9" ht="18" customHeight="1">
      <c r="A8" s="9" t="s">
        <v>21</v>
      </c>
      <c r="B8" s="10"/>
      <c r="C8" s="11"/>
      <c r="D8" s="12"/>
      <c r="E8" s="13"/>
      <c r="F8" s="13"/>
      <c r="G8" s="13"/>
      <c r="H8" s="13"/>
      <c r="I8" s="14"/>
    </row>
    <row r="9" spans="1:9" ht="18" customHeight="1">
      <c r="A9" s="15"/>
      <c r="B9" s="16"/>
      <c r="C9" s="17"/>
      <c r="D9" s="18"/>
      <c r="E9" s="19"/>
      <c r="F9" s="19"/>
      <c r="G9" s="19"/>
      <c r="H9" s="19"/>
      <c r="I9" s="14"/>
    </row>
    <row r="10" spans="1:9" ht="18" customHeight="1">
      <c r="A10" s="20"/>
      <c r="B10" s="21"/>
      <c r="C10" s="22"/>
      <c r="D10" s="23"/>
      <c r="E10" s="24"/>
      <c r="F10" s="24"/>
      <c r="G10" s="24"/>
      <c r="H10" s="24"/>
      <c r="I10" s="14"/>
    </row>
    <row r="11" spans="1:9" ht="18" customHeight="1">
      <c r="A11" s="9" t="s">
        <v>22</v>
      </c>
      <c r="B11" s="10"/>
      <c r="C11" s="11"/>
      <c r="D11" s="12"/>
      <c r="E11" s="13"/>
      <c r="F11" s="13"/>
      <c r="G11" s="13"/>
      <c r="H11" s="13"/>
      <c r="I11" s="14"/>
    </row>
    <row r="12" spans="1:9" ht="18" customHeight="1">
      <c r="A12" s="15"/>
      <c r="B12" s="16"/>
      <c r="C12" s="17"/>
      <c r="D12" s="18"/>
      <c r="E12" s="19"/>
      <c r="F12" s="19"/>
      <c r="G12" s="19"/>
      <c r="H12" s="19"/>
      <c r="I12" s="14"/>
    </row>
    <row r="13" spans="1:9" ht="18" customHeight="1">
      <c r="A13" s="20"/>
      <c r="B13" s="21"/>
      <c r="C13" s="22"/>
      <c r="D13" s="23"/>
      <c r="E13" s="24"/>
      <c r="F13" s="24"/>
      <c r="G13" s="24"/>
      <c r="H13" s="24"/>
      <c r="I13" s="14"/>
    </row>
    <row r="14" spans="1:9" ht="18" customHeight="1">
      <c r="A14" s="9" t="s">
        <v>23</v>
      </c>
      <c r="B14" s="10"/>
      <c r="C14" s="11"/>
      <c r="D14" s="12"/>
      <c r="E14" s="13"/>
      <c r="F14" s="13"/>
      <c r="G14" s="13"/>
      <c r="H14" s="13"/>
      <c r="I14" s="14"/>
    </row>
    <row r="15" spans="1:9" ht="18" customHeight="1">
      <c r="A15" s="15"/>
      <c r="B15" s="16"/>
      <c r="C15" s="17"/>
      <c r="D15" s="18"/>
      <c r="E15" s="19"/>
      <c r="F15" s="19"/>
      <c r="G15" s="19"/>
      <c r="H15" s="19"/>
      <c r="I15" s="14"/>
    </row>
    <row r="16" spans="1:9" ht="18" customHeight="1">
      <c r="A16" s="20"/>
      <c r="B16" s="21"/>
      <c r="C16" s="22"/>
      <c r="D16" s="23"/>
      <c r="E16" s="24"/>
      <c r="F16" s="24"/>
      <c r="G16" s="24"/>
      <c r="H16" s="24"/>
      <c r="I16" s="14"/>
    </row>
    <row r="17" spans="1:9" ht="18" customHeight="1">
      <c r="A17" s="9" t="s">
        <v>24</v>
      </c>
      <c r="B17" s="10"/>
      <c r="C17" s="11"/>
      <c r="D17" s="12"/>
      <c r="E17" s="13"/>
      <c r="F17" s="13"/>
      <c r="G17" s="13"/>
      <c r="H17" s="13"/>
      <c r="I17" s="14"/>
    </row>
    <row r="18" spans="1:9" ht="18" customHeight="1">
      <c r="A18" s="15"/>
      <c r="B18" s="16"/>
      <c r="C18" s="17"/>
      <c r="D18" s="18"/>
      <c r="E18" s="19"/>
      <c r="F18" s="19"/>
      <c r="G18" s="19"/>
      <c r="H18" s="19"/>
      <c r="I18" s="14"/>
    </row>
    <row r="19" spans="1:9" ht="18" customHeight="1">
      <c r="A19" s="20"/>
      <c r="B19" s="21"/>
      <c r="C19" s="22"/>
      <c r="D19" s="23"/>
      <c r="E19" s="24"/>
      <c r="F19" s="24"/>
      <c r="G19" s="24"/>
      <c r="H19" s="24"/>
      <c r="I19" s="14"/>
    </row>
    <row r="20" spans="1:9" ht="18" customHeight="1">
      <c r="A20" s="9" t="s">
        <v>25</v>
      </c>
      <c r="B20" s="10"/>
      <c r="C20" s="11"/>
      <c r="D20" s="12"/>
      <c r="E20" s="13"/>
      <c r="F20" s="13"/>
      <c r="G20" s="13"/>
      <c r="H20" s="13"/>
      <c r="I20" s="14"/>
    </row>
    <row r="21" spans="1:9" ht="18" customHeight="1">
      <c r="A21" s="15"/>
      <c r="B21" s="16"/>
      <c r="C21" s="17"/>
      <c r="D21" s="18"/>
      <c r="E21" s="19"/>
      <c r="F21" s="19"/>
      <c r="G21" s="19"/>
      <c r="H21" s="19"/>
      <c r="I21" s="14"/>
    </row>
    <row r="22" spans="1:9" ht="18" customHeight="1">
      <c r="A22" s="20"/>
      <c r="B22" s="21"/>
      <c r="C22" s="22"/>
      <c r="D22" s="23"/>
      <c r="E22" s="24"/>
      <c r="F22" s="24"/>
      <c r="G22" s="24"/>
      <c r="H22" s="24"/>
      <c r="I22" s="14"/>
    </row>
    <row r="23" spans="1:9" ht="18" customHeight="1">
      <c r="A23" s="9" t="s">
        <v>26</v>
      </c>
      <c r="B23" s="10"/>
      <c r="C23" s="11"/>
      <c r="D23" s="12"/>
      <c r="E23" s="13"/>
      <c r="F23" s="13"/>
      <c r="G23" s="13"/>
      <c r="H23" s="13"/>
      <c r="I23" s="14"/>
    </row>
    <row r="24" spans="1:9" ht="18" customHeight="1">
      <c r="A24" s="15"/>
      <c r="B24" s="16"/>
      <c r="C24" s="17"/>
      <c r="D24" s="18"/>
      <c r="E24" s="19"/>
      <c r="F24" s="19"/>
      <c r="G24" s="19"/>
      <c r="H24" s="19"/>
      <c r="I24" s="14"/>
    </row>
    <row r="25" spans="1:9" ht="18" customHeight="1">
      <c r="A25" s="20"/>
      <c r="B25" s="21"/>
      <c r="C25" s="22"/>
      <c r="D25" s="23"/>
      <c r="E25" s="24"/>
      <c r="F25" s="24"/>
      <c r="G25" s="24"/>
      <c r="H25" s="24"/>
      <c r="I25" s="14"/>
    </row>
    <row r="26" spans="1:9" ht="18" customHeight="1">
      <c r="A26" s="9" t="s">
        <v>27</v>
      </c>
      <c r="B26" s="10"/>
      <c r="C26" s="11"/>
      <c r="D26" s="12"/>
      <c r="E26" s="13"/>
      <c r="F26" s="13"/>
      <c r="G26" s="13"/>
      <c r="H26" s="13"/>
      <c r="I26" s="14"/>
    </row>
    <row r="27" spans="1:9" ht="18" customHeight="1">
      <c r="A27" s="15"/>
      <c r="B27" s="16"/>
      <c r="C27" s="17"/>
      <c r="D27" s="18"/>
      <c r="E27" s="19"/>
      <c r="F27" s="19"/>
      <c r="G27" s="19"/>
      <c r="H27" s="19"/>
      <c r="I27" s="14"/>
    </row>
    <row r="28" spans="1:9" ht="18" customHeight="1">
      <c r="A28" s="20"/>
      <c r="B28" s="21"/>
      <c r="C28" s="22"/>
      <c r="D28" s="23"/>
      <c r="E28" s="24"/>
      <c r="F28" s="24"/>
      <c r="G28" s="24"/>
      <c r="H28" s="24"/>
      <c r="I28" s="14"/>
    </row>
    <row r="29" spans="1:9" ht="18" customHeight="1">
      <c r="A29" s="9" t="s">
        <v>28</v>
      </c>
      <c r="B29" s="10"/>
      <c r="C29" s="11"/>
      <c r="D29" s="12"/>
      <c r="E29" s="13"/>
      <c r="F29" s="13"/>
      <c r="G29" s="13"/>
      <c r="H29" s="13"/>
      <c r="I29" s="14"/>
    </row>
    <row r="30" spans="1:9" ht="18" customHeight="1">
      <c r="A30" s="15"/>
      <c r="B30" s="16"/>
      <c r="C30" s="17"/>
      <c r="D30" s="18"/>
      <c r="E30" s="19"/>
      <c r="F30" s="19"/>
      <c r="G30" s="19"/>
      <c r="H30" s="19"/>
      <c r="I30" s="14"/>
    </row>
    <row r="31" spans="1:9" ht="18" customHeight="1">
      <c r="A31" s="20"/>
      <c r="B31" s="21"/>
      <c r="C31" s="22"/>
      <c r="D31" s="23"/>
      <c r="E31" s="24"/>
      <c r="F31" s="24"/>
      <c r="G31" s="24"/>
      <c r="H31" s="24"/>
      <c r="I31" s="14"/>
    </row>
    <row r="32" spans="1:9" ht="18" customHeight="1">
      <c r="A32" s="9" t="s">
        <v>29</v>
      </c>
      <c r="B32" s="10"/>
      <c r="C32" s="11"/>
      <c r="D32" s="12"/>
      <c r="E32" s="13"/>
      <c r="F32" s="13"/>
      <c r="G32" s="13"/>
      <c r="H32" s="13"/>
      <c r="I32" s="14"/>
    </row>
    <row r="33" spans="1:9" ht="18" customHeight="1">
      <c r="A33" s="15"/>
      <c r="B33" s="16"/>
      <c r="C33" s="17"/>
      <c r="D33" s="18"/>
      <c r="E33" s="19"/>
      <c r="F33" s="19"/>
      <c r="G33" s="19"/>
      <c r="H33" s="19"/>
      <c r="I33" s="14"/>
    </row>
    <row r="34" spans="1:9" ht="18" customHeight="1">
      <c r="A34" s="20"/>
      <c r="B34" s="21"/>
      <c r="C34" s="22"/>
      <c r="D34" s="23"/>
      <c r="E34" s="24"/>
      <c r="F34" s="24"/>
      <c r="G34" s="24"/>
      <c r="H34" s="24"/>
      <c r="I34" s="14"/>
    </row>
    <row r="35" spans="1:9" ht="18" customHeight="1">
      <c r="A35" s="9" t="s">
        <v>30</v>
      </c>
      <c r="B35" s="10"/>
      <c r="C35" s="11"/>
      <c r="D35" s="12"/>
      <c r="E35" s="13"/>
      <c r="F35" s="13"/>
      <c r="G35" s="13"/>
      <c r="H35" s="13"/>
      <c r="I35" s="14"/>
    </row>
    <row r="36" spans="1:9" ht="18" customHeight="1">
      <c r="A36" s="15"/>
      <c r="B36" s="16"/>
      <c r="C36" s="17"/>
      <c r="D36" s="18"/>
      <c r="E36" s="19"/>
      <c r="F36" s="19"/>
      <c r="G36" s="19"/>
      <c r="H36" s="19"/>
      <c r="I36" s="14"/>
    </row>
    <row r="37" spans="1:9" ht="18" customHeight="1">
      <c r="A37" s="20"/>
      <c r="B37" s="21"/>
      <c r="C37" s="22"/>
      <c r="D37" s="23"/>
      <c r="E37" s="24"/>
      <c r="F37" s="24"/>
      <c r="G37" s="24"/>
      <c r="H37" s="24"/>
      <c r="I37" s="14"/>
    </row>
    <row r="38" spans="1:9" ht="12.75" customHeight="1">
      <c r="A38" s="25" t="s">
        <v>31</v>
      </c>
      <c r="B38" s="26"/>
      <c r="C38" s="26"/>
      <c r="D38" s="26"/>
      <c r="E38" s="26"/>
      <c r="F38" s="26"/>
      <c r="G38" s="26"/>
      <c r="H38" s="26"/>
      <c r="I38" s="27"/>
    </row>
    <row r="39" spans="1:9" ht="12.75" customHeight="1">
      <c r="A39" s="28" t="s">
        <v>32</v>
      </c>
      <c r="B39" s="26"/>
      <c r="C39" s="26"/>
      <c r="D39" s="26"/>
      <c r="E39" s="26"/>
      <c r="F39" s="26"/>
      <c r="G39" s="26"/>
      <c r="H39" s="26"/>
      <c r="I39" s="27"/>
    </row>
    <row r="40" spans="1:9" ht="12.75" customHeight="1">
      <c r="A40" s="28" t="s">
        <v>119</v>
      </c>
      <c r="B40" s="26"/>
      <c r="C40" s="26"/>
      <c r="D40" s="26"/>
      <c r="E40" s="26"/>
      <c r="F40" s="26"/>
      <c r="G40" s="26"/>
      <c r="H40" s="26"/>
      <c r="I40" s="27"/>
    </row>
    <row r="41" spans="1:9" ht="12.75" customHeight="1">
      <c r="A41" s="28" t="s">
        <v>124</v>
      </c>
      <c r="B41" s="26"/>
      <c r="C41" s="26"/>
      <c r="D41" s="26"/>
      <c r="E41" s="26"/>
      <c r="F41" s="26"/>
      <c r="G41" s="26"/>
      <c r="H41" s="26"/>
      <c r="I41" s="27"/>
    </row>
    <row r="42" spans="1:9" ht="12.75" customHeight="1">
      <c r="A42" s="28" t="s">
        <v>121</v>
      </c>
      <c r="B42" s="26"/>
      <c r="C42" s="26"/>
      <c r="D42" s="26"/>
      <c r="E42" s="26"/>
      <c r="F42" s="26"/>
      <c r="G42" s="26"/>
      <c r="H42" s="26"/>
      <c r="I42" s="27"/>
    </row>
    <row r="43" spans="1:9" ht="12.75" customHeight="1">
      <c r="A43" s="28" t="s">
        <v>33</v>
      </c>
      <c r="B43" s="26"/>
      <c r="C43" s="26"/>
      <c r="D43" s="26"/>
      <c r="E43" s="26"/>
      <c r="F43" s="26"/>
      <c r="G43" s="26"/>
      <c r="H43" s="26"/>
      <c r="I43" s="27"/>
    </row>
    <row r="44" spans="1:9" ht="12.75" customHeight="1">
      <c r="A44" s="28" t="s">
        <v>34</v>
      </c>
      <c r="B44" s="26"/>
      <c r="C44" s="26"/>
      <c r="D44" s="26"/>
      <c r="E44" s="26"/>
      <c r="F44" s="26"/>
      <c r="G44" s="26"/>
      <c r="H44" s="26"/>
      <c r="I44" s="27"/>
    </row>
    <row r="45" spans="1:9" ht="12.75" customHeight="1">
      <c r="A45" s="28" t="s">
        <v>120</v>
      </c>
      <c r="B45" s="26"/>
      <c r="C45" s="26"/>
      <c r="D45" s="26"/>
      <c r="E45" s="26"/>
      <c r="F45" s="26"/>
      <c r="G45" s="26"/>
      <c r="H45" s="26"/>
      <c r="I45" s="27"/>
    </row>
    <row r="46" spans="1:9" ht="12.75" customHeight="1">
      <c r="A46" s="28" t="s">
        <v>128</v>
      </c>
      <c r="B46" s="26"/>
      <c r="C46" s="26"/>
      <c r="D46" s="26"/>
      <c r="E46" s="26"/>
      <c r="F46" s="26"/>
      <c r="G46" s="26"/>
      <c r="H46" s="26"/>
      <c r="I46" s="27"/>
    </row>
    <row r="47" spans="1:9" ht="12.75" customHeight="1">
      <c r="A47" s="28" t="s">
        <v>127</v>
      </c>
      <c r="B47" s="26"/>
      <c r="C47" s="26"/>
      <c r="D47" s="26"/>
      <c r="E47" s="26"/>
      <c r="F47" s="26"/>
      <c r="G47" s="26"/>
      <c r="H47" s="26"/>
      <c r="I47" s="27"/>
    </row>
    <row r="48" spans="1:9" ht="12.75" customHeight="1">
      <c r="A48" s="28" t="s">
        <v>126</v>
      </c>
      <c r="B48" s="26"/>
      <c r="C48" s="26"/>
      <c r="D48" s="26"/>
      <c r="E48" s="26"/>
      <c r="F48" s="26"/>
      <c r="G48" s="26"/>
      <c r="H48" s="26"/>
      <c r="I48" s="27"/>
    </row>
    <row r="49" spans="1:9" ht="12.75" customHeight="1">
      <c r="A49" s="28" t="s">
        <v>125</v>
      </c>
      <c r="B49" s="26"/>
      <c r="C49" s="26"/>
      <c r="D49" s="26"/>
      <c r="E49" s="26"/>
      <c r="F49" s="26"/>
      <c r="G49" s="26"/>
      <c r="H49" s="26"/>
      <c r="I49" s="27"/>
    </row>
    <row r="50" spans="1:9" ht="12.75" customHeight="1">
      <c r="A50" s="28" t="s">
        <v>122</v>
      </c>
      <c r="B50" s="26"/>
      <c r="C50" s="26"/>
      <c r="D50" s="26"/>
      <c r="E50" s="26"/>
      <c r="F50" s="26"/>
      <c r="G50" s="26"/>
      <c r="H50" s="26"/>
      <c r="I50" s="27"/>
    </row>
    <row r="51" spans="1:9" ht="12.75" customHeight="1">
      <c r="A51" s="28" t="s">
        <v>35</v>
      </c>
      <c r="B51" s="26"/>
      <c r="C51" s="26"/>
      <c r="D51" s="26"/>
      <c r="E51" s="26"/>
      <c r="F51" s="26"/>
      <c r="G51" s="26"/>
      <c r="H51" s="26"/>
      <c r="I51" s="27"/>
    </row>
    <row r="52" spans="1:9" ht="12.75" customHeight="1">
      <c r="A52" s="28" t="s">
        <v>123</v>
      </c>
      <c r="B52" s="26"/>
      <c r="C52" s="26"/>
      <c r="D52" s="26"/>
      <c r="E52" s="26"/>
      <c r="F52" s="26"/>
      <c r="G52" s="26"/>
      <c r="H52" s="26"/>
      <c r="I52" s="27"/>
    </row>
    <row r="53" spans="1:9" ht="12.75" customHeight="1">
      <c r="A53" s="28" t="s">
        <v>36</v>
      </c>
      <c r="B53" s="26"/>
      <c r="C53" s="26"/>
      <c r="D53" s="26"/>
      <c r="E53" s="26"/>
      <c r="F53" s="26"/>
      <c r="G53" s="26"/>
      <c r="H53" s="26"/>
      <c r="I53" s="27"/>
    </row>
    <row r="54" spans="1:9" ht="6.75" customHeight="1">
      <c r="A54" s="28"/>
      <c r="B54" s="26"/>
      <c r="C54" s="26"/>
      <c r="D54" s="26"/>
      <c r="E54" s="26"/>
      <c r="F54" s="26"/>
      <c r="G54" s="26"/>
      <c r="H54" s="26"/>
      <c r="I54" s="27"/>
    </row>
    <row r="55" spans="1:9" ht="12.75" customHeight="1">
      <c r="A55" s="29" t="s">
        <v>140</v>
      </c>
      <c r="B55" s="26"/>
      <c r="C55" s="26"/>
      <c r="D55" s="26"/>
      <c r="E55" s="26"/>
      <c r="F55" s="29"/>
      <c r="G55" s="26"/>
      <c r="H55" s="26"/>
      <c r="I55" s="27"/>
    </row>
    <row r="56" spans="1:9" ht="12.75" customHeight="1"/>
    <row r="57" spans="1:9" ht="12.75" customHeight="1"/>
    <row r="58" spans="1:9" ht="12.75" customHeight="1"/>
    <row r="59" spans="1:9" ht="12.75" customHeight="1"/>
  </sheetData>
  <phoneticPr fontId="0" type="noConversion"/>
  <pageMargins left="0.1" right="0.1" top="0" bottom="0" header="0.25" footer="0.25"/>
  <pageSetup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21" workbookViewId="0">
      <selection activeCell="J32" sqref="J32"/>
    </sheetView>
  </sheetViews>
  <sheetFormatPr defaultColWidth="10.73046875" defaultRowHeight="15.4"/>
  <cols>
    <col min="1" max="1" width="3.59765625" style="30" customWidth="1"/>
    <col min="2" max="2" width="19.265625" customWidth="1"/>
    <col min="3" max="5" width="20.73046875" customWidth="1"/>
  </cols>
  <sheetData>
    <row r="1" spans="1:8">
      <c r="B1" s="4" t="s">
        <v>10</v>
      </c>
      <c r="C1" s="5"/>
      <c r="D1" s="5"/>
      <c r="E1" s="5"/>
      <c r="F1" s="4" t="s">
        <v>11</v>
      </c>
      <c r="G1" s="5"/>
      <c r="H1" s="6"/>
    </row>
    <row r="2" spans="1:8">
      <c r="B2" s="4" t="s">
        <v>12</v>
      </c>
      <c r="C2" s="5"/>
      <c r="D2" s="5"/>
      <c r="E2" s="5"/>
      <c r="F2" s="6"/>
      <c r="G2" s="6"/>
      <c r="H2" s="6"/>
    </row>
    <row r="3" spans="1:8" ht="10.5" customHeight="1">
      <c r="B3" s="7"/>
      <c r="C3" s="7"/>
      <c r="D3" s="7"/>
      <c r="E3" s="7"/>
      <c r="F3" s="6"/>
      <c r="G3" s="6"/>
      <c r="H3" s="6"/>
    </row>
    <row r="4" spans="1:8" ht="16.5" customHeight="1">
      <c r="B4" s="31" t="s">
        <v>37</v>
      </c>
      <c r="C4" s="8" t="s">
        <v>138</v>
      </c>
      <c r="D4" s="8" t="s">
        <v>138</v>
      </c>
      <c r="E4" s="8" t="s">
        <v>138</v>
      </c>
      <c r="F4" s="115" t="s">
        <v>138</v>
      </c>
      <c r="G4" s="115"/>
      <c r="H4" s="6"/>
    </row>
    <row r="5" spans="1:8" s="37" customFormat="1" ht="16.5" customHeight="1">
      <c r="A5" s="108" t="s">
        <v>38</v>
      </c>
      <c r="B5" s="32" t="s">
        <v>39</v>
      </c>
      <c r="C5" s="33"/>
      <c r="D5" s="34"/>
      <c r="E5" s="34"/>
      <c r="F5" s="34"/>
      <c r="G5" s="35"/>
      <c r="H5" s="36"/>
    </row>
    <row r="6" spans="1:8" s="37" customFormat="1" ht="16.5" customHeight="1">
      <c r="A6" s="109"/>
      <c r="B6" s="38" t="s">
        <v>40</v>
      </c>
      <c r="C6" s="39"/>
      <c r="D6" s="40"/>
      <c r="E6" s="40"/>
      <c r="F6" s="40"/>
      <c r="G6" s="41"/>
      <c r="H6" s="36"/>
    </row>
    <row r="7" spans="1:8" s="37" customFormat="1" ht="16.5" customHeight="1">
      <c r="A7" s="109"/>
      <c r="B7" s="38" t="s">
        <v>41</v>
      </c>
      <c r="C7" s="39"/>
      <c r="D7" s="40"/>
      <c r="E7" s="40"/>
      <c r="F7" s="40"/>
      <c r="G7" s="41"/>
      <c r="H7" s="36"/>
    </row>
    <row r="8" spans="1:8" s="37" customFormat="1" ht="16.5" customHeight="1">
      <c r="A8" s="109"/>
      <c r="B8" s="42" t="s">
        <v>42</v>
      </c>
      <c r="C8" s="39"/>
      <c r="D8" s="40"/>
      <c r="E8" s="40"/>
      <c r="F8" s="40"/>
      <c r="G8" s="41"/>
      <c r="H8" s="36"/>
    </row>
    <row r="9" spans="1:8" s="37" customFormat="1" ht="16.5" customHeight="1">
      <c r="A9" s="109"/>
      <c r="B9" s="38" t="s">
        <v>43</v>
      </c>
      <c r="C9" s="39"/>
      <c r="D9" s="40"/>
      <c r="E9" s="40"/>
      <c r="F9" s="40"/>
      <c r="G9" s="41"/>
      <c r="H9" s="36"/>
    </row>
    <row r="10" spans="1:8" s="37" customFormat="1" ht="16.5" customHeight="1">
      <c r="A10" s="109"/>
      <c r="B10" s="38" t="s">
        <v>44</v>
      </c>
      <c r="C10" s="39"/>
      <c r="D10" s="40"/>
      <c r="E10" s="40"/>
      <c r="F10" s="40"/>
      <c r="G10" s="41"/>
      <c r="H10" s="36"/>
    </row>
    <row r="11" spans="1:8" s="37" customFormat="1" ht="16.5" customHeight="1" thickBot="1">
      <c r="A11" s="110"/>
      <c r="B11" s="38" t="s">
        <v>45</v>
      </c>
      <c r="C11" s="39"/>
      <c r="D11" s="40"/>
      <c r="E11" s="40"/>
      <c r="F11" s="40"/>
      <c r="G11" s="41"/>
      <c r="H11" s="36"/>
    </row>
    <row r="12" spans="1:8" s="37" customFormat="1" ht="16.5" customHeight="1" thickTop="1">
      <c r="A12" s="111" t="s">
        <v>46</v>
      </c>
      <c r="B12" s="43" t="s">
        <v>47</v>
      </c>
      <c r="C12" s="44"/>
      <c r="D12" s="45"/>
      <c r="E12" s="45"/>
      <c r="F12" s="45"/>
      <c r="G12" s="46"/>
      <c r="H12" s="36"/>
    </row>
    <row r="13" spans="1:8" s="37" customFormat="1" ht="16.5" customHeight="1">
      <c r="A13" s="112"/>
      <c r="B13" s="42" t="s">
        <v>48</v>
      </c>
      <c r="C13" s="39"/>
      <c r="D13" s="40"/>
      <c r="E13" s="40"/>
      <c r="F13" s="40"/>
      <c r="G13" s="41"/>
      <c r="H13" s="36"/>
    </row>
    <row r="14" spans="1:8" s="37" customFormat="1" ht="16.5" customHeight="1">
      <c r="A14" s="112"/>
      <c r="B14" s="38" t="s">
        <v>49</v>
      </c>
      <c r="C14" s="39"/>
      <c r="D14" s="40"/>
      <c r="E14" s="40"/>
      <c r="F14" s="40"/>
      <c r="G14" s="41"/>
      <c r="H14" s="36"/>
    </row>
    <row r="15" spans="1:8" s="37" customFormat="1" ht="16.5" customHeight="1">
      <c r="A15" s="112"/>
      <c r="B15" s="38" t="s">
        <v>50</v>
      </c>
      <c r="C15" s="39"/>
      <c r="D15" s="40"/>
      <c r="E15" s="40"/>
      <c r="F15" s="40"/>
      <c r="G15" s="41"/>
      <c r="H15" s="36"/>
    </row>
    <row r="16" spans="1:8" s="37" customFormat="1" ht="16.5" customHeight="1">
      <c r="A16" s="112"/>
      <c r="B16" s="38" t="s">
        <v>129</v>
      </c>
      <c r="C16" s="39"/>
      <c r="D16" s="40"/>
      <c r="E16" s="40"/>
      <c r="F16" s="40"/>
      <c r="G16" s="41"/>
      <c r="H16" s="36"/>
    </row>
    <row r="17" spans="1:8" s="37" customFormat="1" ht="16.5" customHeight="1">
      <c r="A17" s="112"/>
      <c r="B17" s="38" t="s">
        <v>51</v>
      </c>
      <c r="C17" s="39"/>
      <c r="D17" s="40"/>
      <c r="E17" s="40"/>
      <c r="F17" s="40"/>
      <c r="G17" s="41"/>
      <c r="H17" s="36"/>
    </row>
    <row r="18" spans="1:8" s="37" customFormat="1" ht="16.5" customHeight="1">
      <c r="A18" s="112"/>
      <c r="B18" s="38" t="s">
        <v>52</v>
      </c>
      <c r="C18" s="39"/>
      <c r="D18" s="40"/>
      <c r="E18" s="40"/>
      <c r="F18" s="40"/>
      <c r="G18" s="41"/>
      <c r="H18" s="36"/>
    </row>
    <row r="19" spans="1:8" s="37" customFormat="1" ht="16.5" customHeight="1">
      <c r="A19" s="112"/>
      <c r="B19" s="38" t="s">
        <v>53</v>
      </c>
      <c r="C19" s="39"/>
      <c r="D19" s="40"/>
      <c r="E19" s="40"/>
      <c r="F19" s="40"/>
      <c r="G19" s="41"/>
      <c r="H19" s="36"/>
    </row>
    <row r="20" spans="1:8" s="37" customFormat="1" ht="16.5" customHeight="1">
      <c r="A20" s="112"/>
      <c r="B20" s="38" t="s">
        <v>54</v>
      </c>
      <c r="C20" s="39"/>
      <c r="D20" s="40"/>
      <c r="E20" s="40"/>
      <c r="F20" s="40"/>
      <c r="G20" s="41"/>
      <c r="H20" s="36"/>
    </row>
    <row r="21" spans="1:8" s="37" customFormat="1" ht="16.5" customHeight="1">
      <c r="A21" s="112"/>
      <c r="B21" s="38" t="s">
        <v>55</v>
      </c>
      <c r="C21" s="39"/>
      <c r="D21" s="40"/>
      <c r="E21" s="40"/>
      <c r="F21" s="40"/>
      <c r="G21" s="41"/>
      <c r="H21" s="36"/>
    </row>
    <row r="22" spans="1:8" s="37" customFormat="1" ht="16.5" customHeight="1" thickBot="1">
      <c r="A22" s="113"/>
      <c r="B22" s="38" t="s">
        <v>56</v>
      </c>
      <c r="C22" s="39"/>
      <c r="D22" s="40"/>
      <c r="E22" s="40"/>
      <c r="F22" s="40"/>
      <c r="G22" s="41"/>
      <c r="H22" s="36"/>
    </row>
    <row r="23" spans="1:8" s="37" customFormat="1" ht="16.5" customHeight="1" thickTop="1">
      <c r="A23" s="114" t="s">
        <v>57</v>
      </c>
      <c r="B23" s="43" t="s">
        <v>58</v>
      </c>
      <c r="C23" s="44"/>
      <c r="D23" s="45"/>
      <c r="E23" s="45"/>
      <c r="F23" s="45"/>
      <c r="G23" s="46"/>
      <c r="H23" s="36"/>
    </row>
    <row r="24" spans="1:8" s="37" customFormat="1" ht="16.5" customHeight="1">
      <c r="A24" s="109"/>
      <c r="B24" s="38" t="s">
        <v>59</v>
      </c>
      <c r="C24" s="39"/>
      <c r="D24" s="40"/>
      <c r="E24" s="40"/>
      <c r="F24" s="40"/>
      <c r="G24" s="41"/>
      <c r="H24" s="36"/>
    </row>
    <row r="25" spans="1:8" s="37" customFormat="1" ht="16.5" customHeight="1">
      <c r="A25" s="109"/>
      <c r="B25" s="38" t="s">
        <v>60</v>
      </c>
      <c r="C25" s="39"/>
      <c r="D25" s="40"/>
      <c r="E25" s="40"/>
      <c r="F25" s="40"/>
      <c r="G25" s="41"/>
      <c r="H25" s="36"/>
    </row>
    <row r="26" spans="1:8" s="37" customFormat="1" ht="16.5" customHeight="1">
      <c r="A26" s="109"/>
      <c r="B26" s="38" t="s">
        <v>61</v>
      </c>
      <c r="C26" s="39"/>
      <c r="D26" s="40"/>
      <c r="E26" s="40"/>
      <c r="F26" s="40"/>
      <c r="G26" s="41"/>
      <c r="H26" s="36"/>
    </row>
    <row r="27" spans="1:8" s="37" customFormat="1" ht="16.5" customHeight="1">
      <c r="A27" s="109"/>
      <c r="B27" s="42" t="s">
        <v>62</v>
      </c>
      <c r="C27" s="39"/>
      <c r="D27" s="40"/>
      <c r="E27" s="40"/>
      <c r="F27" s="40"/>
      <c r="G27" s="41"/>
      <c r="H27" s="36"/>
    </row>
    <row r="28" spans="1:8" s="37" customFormat="1" ht="16.5" customHeight="1">
      <c r="A28" s="109"/>
      <c r="B28" s="38" t="s">
        <v>63</v>
      </c>
      <c r="C28" s="39"/>
      <c r="D28" s="40"/>
      <c r="E28" s="40"/>
      <c r="F28" s="40"/>
      <c r="G28" s="41"/>
      <c r="H28" s="36"/>
    </row>
    <row r="29" spans="1:8" s="37" customFormat="1" ht="16.5" customHeight="1">
      <c r="A29" s="109"/>
      <c r="B29" s="38" t="s">
        <v>64</v>
      </c>
      <c r="C29" s="39"/>
      <c r="D29" s="40"/>
      <c r="E29" s="40"/>
      <c r="F29" s="40"/>
      <c r="G29" s="41"/>
      <c r="H29" s="36"/>
    </row>
    <row r="30" spans="1:8" s="37" customFormat="1" ht="16.5" customHeight="1" thickBot="1">
      <c r="A30" s="110"/>
      <c r="B30" s="47" t="s">
        <v>65</v>
      </c>
      <c r="C30" s="48"/>
      <c r="D30" s="49"/>
      <c r="E30" s="49"/>
      <c r="F30" s="49"/>
      <c r="G30" s="50"/>
      <c r="H30" s="36"/>
    </row>
    <row r="31" spans="1:8" ht="15" customHeight="1" thickTop="1">
      <c r="A31" s="51" t="s">
        <v>66</v>
      </c>
      <c r="B31" s="31"/>
      <c r="C31" s="52"/>
      <c r="D31" s="52"/>
      <c r="E31" s="52"/>
      <c r="F31" s="52"/>
      <c r="G31" s="6"/>
      <c r="H31" s="6"/>
    </row>
    <row r="32" spans="1:8" s="37" customFormat="1" ht="16.5" customHeight="1">
      <c r="A32" s="38" t="s">
        <v>67</v>
      </c>
      <c r="B32" s="38"/>
      <c r="C32" s="39"/>
      <c r="D32" s="40"/>
      <c r="E32" s="40"/>
      <c r="F32" s="40"/>
      <c r="G32" s="41"/>
      <c r="H32" s="36"/>
    </row>
    <row r="33" spans="1:8" s="37" customFormat="1" ht="16.5" customHeight="1">
      <c r="A33" s="38" t="s">
        <v>68</v>
      </c>
      <c r="B33" s="38"/>
      <c r="C33" s="39"/>
      <c r="D33" s="40"/>
      <c r="E33" s="40"/>
      <c r="F33" s="40"/>
      <c r="G33" s="41"/>
      <c r="H33" s="36"/>
    </row>
    <row r="34" spans="1:8" s="37" customFormat="1" ht="16.5" customHeight="1">
      <c r="A34" s="38" t="s">
        <v>69</v>
      </c>
      <c r="B34" s="38"/>
      <c r="C34" s="39"/>
      <c r="D34" s="40"/>
      <c r="E34" s="40"/>
      <c r="F34" s="40"/>
      <c r="G34" s="41"/>
      <c r="H34" s="36"/>
    </row>
    <row r="35" spans="1:8" s="37" customFormat="1" ht="16.5" customHeight="1">
      <c r="A35" s="38" t="s">
        <v>70</v>
      </c>
      <c r="B35" s="38"/>
      <c r="C35" s="39"/>
      <c r="D35" s="40"/>
      <c r="E35" s="40"/>
      <c r="F35" s="40"/>
      <c r="G35" s="41"/>
      <c r="H35" s="36"/>
    </row>
    <row r="36" spans="1:8" ht="15" customHeight="1">
      <c r="A36" s="51" t="s">
        <v>71</v>
      </c>
      <c r="B36" s="31"/>
      <c r="C36" s="52"/>
      <c r="D36" s="52"/>
      <c r="E36" s="52"/>
      <c r="F36" s="52"/>
      <c r="G36" s="6"/>
      <c r="H36" s="6"/>
    </row>
    <row r="37" spans="1:8" s="37" customFormat="1" ht="16.5" customHeight="1">
      <c r="A37" s="38" t="s">
        <v>69</v>
      </c>
      <c r="B37" s="38"/>
      <c r="C37" s="39"/>
      <c r="D37" s="40"/>
      <c r="E37" s="40"/>
      <c r="F37" s="40"/>
      <c r="G37" s="41"/>
      <c r="H37" s="36"/>
    </row>
    <row r="38" spans="1:8" s="37" customFormat="1" ht="16.5" customHeight="1">
      <c r="A38" s="38" t="s">
        <v>72</v>
      </c>
      <c r="B38" s="38"/>
      <c r="C38" s="39"/>
      <c r="D38" s="40"/>
      <c r="E38" s="40"/>
      <c r="F38" s="40"/>
      <c r="G38" s="41"/>
      <c r="H38" s="36"/>
    </row>
    <row r="39" spans="1:8" s="37" customFormat="1" ht="16.5" customHeight="1">
      <c r="A39" s="38" t="s">
        <v>70</v>
      </c>
      <c r="B39" s="38"/>
      <c r="C39" s="39"/>
      <c r="D39" s="40"/>
      <c r="E39" s="40"/>
      <c r="F39" s="40"/>
      <c r="G39" s="41"/>
      <c r="H39" s="36"/>
    </row>
    <row r="40" spans="1:8" s="37" customFormat="1" ht="16.5" customHeight="1">
      <c r="A40" s="38" t="s">
        <v>73</v>
      </c>
      <c r="B40" s="38"/>
      <c r="C40" s="39"/>
      <c r="D40" s="40"/>
      <c r="E40" s="40"/>
      <c r="F40" s="40"/>
      <c r="G40" s="41"/>
      <c r="H40" s="36"/>
    </row>
    <row r="41" spans="1:8" s="37" customFormat="1" ht="16.5" customHeight="1">
      <c r="A41" s="38" t="s">
        <v>74</v>
      </c>
      <c r="B41" s="38"/>
      <c r="C41" s="39"/>
      <c r="D41" s="40"/>
      <c r="E41" s="40"/>
      <c r="F41" s="40"/>
      <c r="G41" s="41"/>
      <c r="H41" s="36"/>
    </row>
    <row r="42" spans="1:8" s="37" customFormat="1" ht="16.5" customHeight="1">
      <c r="A42" s="38" t="s">
        <v>75</v>
      </c>
      <c r="B42" s="38"/>
      <c r="C42" s="39"/>
      <c r="D42" s="40"/>
      <c r="E42" s="40"/>
      <c r="F42" s="40"/>
      <c r="G42" s="41"/>
      <c r="H42" s="36"/>
    </row>
    <row r="43" spans="1:8" ht="15" customHeight="1">
      <c r="A43" s="51" t="s">
        <v>76</v>
      </c>
      <c r="B43" s="51"/>
      <c r="C43" s="52"/>
      <c r="D43" s="52"/>
      <c r="E43" s="52"/>
      <c r="F43" s="52"/>
      <c r="G43" s="6"/>
      <c r="H43" s="6"/>
    </row>
    <row r="44" spans="1:8" s="37" customFormat="1" ht="16.5" customHeight="1">
      <c r="A44" s="38" t="s">
        <v>77</v>
      </c>
      <c r="B44" s="38"/>
      <c r="C44" s="39"/>
      <c r="D44" s="40"/>
      <c r="E44" s="40"/>
      <c r="F44" s="40"/>
      <c r="G44" s="41"/>
      <c r="H44" s="36"/>
    </row>
    <row r="45" spans="1:8" s="37" customFormat="1" ht="16.5" customHeight="1">
      <c r="A45" s="38" t="s">
        <v>78</v>
      </c>
      <c r="B45" s="38"/>
      <c r="C45" s="39"/>
      <c r="D45" s="40"/>
      <c r="E45" s="40"/>
      <c r="F45" s="40"/>
      <c r="G45" s="41"/>
      <c r="H45" s="36"/>
    </row>
    <row r="46" spans="1:8" ht="16.5" customHeight="1">
      <c r="A46" s="29" t="s">
        <v>141</v>
      </c>
    </row>
    <row r="49" spans="4:5">
      <c r="D49" s="53"/>
      <c r="E49" s="53"/>
    </row>
  </sheetData>
  <mergeCells count="4">
    <mergeCell ref="A5:A11"/>
    <mergeCell ref="A12:A22"/>
    <mergeCell ref="A23:A30"/>
    <mergeCell ref="F4:G4"/>
  </mergeCells>
  <phoneticPr fontId="0" type="noConversion"/>
  <pageMargins left="0" right="0" top="0.25" bottom="0" header="0" footer="0"/>
  <pageSetup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A10" workbookViewId="0">
      <selection activeCell="G16" sqref="G16"/>
    </sheetView>
  </sheetViews>
  <sheetFormatPr defaultRowHeight="12.75"/>
  <cols>
    <col min="1" max="8" width="8.86328125" customWidth="1"/>
    <col min="9" max="12" width="8.1328125" customWidth="1"/>
  </cols>
  <sheetData>
    <row r="1" spans="1:12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75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</row>
    <row r="3" spans="1:12" ht="75" customHeight="1">
      <c r="A3" s="2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</row>
    <row r="4" spans="1:12" ht="75" customHeight="1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</row>
    <row r="5" spans="1:12" ht="75" customHeight="1">
      <c r="A5" s="1" t="s">
        <v>3</v>
      </c>
      <c r="B5" s="1" t="s">
        <v>3</v>
      </c>
      <c r="C5" s="1" t="s">
        <v>3</v>
      </c>
      <c r="D5" s="1" t="s">
        <v>3</v>
      </c>
      <c r="E5" s="1" t="s">
        <v>3</v>
      </c>
      <c r="F5" s="1" t="s">
        <v>3</v>
      </c>
      <c r="G5" s="1" t="s">
        <v>3</v>
      </c>
      <c r="H5" s="1" t="s">
        <v>3</v>
      </c>
      <c r="I5" s="1" t="s">
        <v>3</v>
      </c>
      <c r="J5" s="1" t="s">
        <v>3</v>
      </c>
      <c r="K5" s="1" t="s">
        <v>3</v>
      </c>
      <c r="L5" s="1" t="s">
        <v>3</v>
      </c>
    </row>
    <row r="6" spans="1:12" ht="75" customHeight="1">
      <c r="A6" s="1" t="s">
        <v>4</v>
      </c>
      <c r="B6" s="1" t="s">
        <v>4</v>
      </c>
      <c r="C6" s="1" t="s">
        <v>4</v>
      </c>
      <c r="D6" s="1" t="s">
        <v>4</v>
      </c>
      <c r="E6" s="1" t="s">
        <v>4</v>
      </c>
      <c r="F6" s="1" t="s">
        <v>4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</row>
    <row r="7" spans="1:12" ht="75" customHeight="1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1:12" ht="75" customHeight="1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6</v>
      </c>
      <c r="I8" s="1" t="s">
        <v>6</v>
      </c>
      <c r="J8" s="1" t="s">
        <v>6</v>
      </c>
      <c r="K8" s="1" t="s">
        <v>6</v>
      </c>
      <c r="L8" s="1" t="s">
        <v>6</v>
      </c>
    </row>
    <row r="9" spans="1:12" ht="75" customHeight="1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</row>
    <row r="10" spans="1:12" ht="75" customHeight="1">
      <c r="A10" s="1" t="s">
        <v>8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</row>
    <row r="11" spans="1:12" ht="68.25" customHeight="1">
      <c r="A11" s="1" t="s">
        <v>9</v>
      </c>
      <c r="B11" s="1" t="s">
        <v>9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</row>
    <row r="12" spans="1:12">
      <c r="A12" s="3" t="s">
        <v>131</v>
      </c>
      <c r="B12" s="3" t="s">
        <v>130</v>
      </c>
      <c r="C12" s="3" t="s">
        <v>132</v>
      </c>
      <c r="D12" s="3" t="s">
        <v>133</v>
      </c>
      <c r="E12" s="3" t="s">
        <v>134</v>
      </c>
      <c r="F12" s="3" t="s">
        <v>135</v>
      </c>
      <c r="G12" s="3" t="s">
        <v>136</v>
      </c>
      <c r="H12" s="3"/>
      <c r="I12" s="3"/>
      <c r="J12" s="3"/>
      <c r="K12" s="3"/>
      <c r="L12" s="3"/>
    </row>
  </sheetData>
  <phoneticPr fontId="0" type="noConversion"/>
  <pageMargins left="0" right="0" top="0" bottom="0" header="0" footer="0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workbookViewId="0">
      <selection activeCell="A25" sqref="A25"/>
    </sheetView>
  </sheetViews>
  <sheetFormatPr defaultColWidth="9.1328125" defaultRowHeight="13.15"/>
  <cols>
    <col min="1" max="1" width="5.265625" style="81" bestFit="1" customWidth="1"/>
    <col min="2" max="2" width="8.73046875" style="81" customWidth="1"/>
    <col min="3" max="3" width="38.3984375" style="82" customWidth="1"/>
    <col min="4" max="4" width="6.3984375" style="83" hidden="1" customWidth="1"/>
    <col min="5" max="5" width="7.86328125" style="84" hidden="1" customWidth="1"/>
    <col min="6" max="6" width="5" style="106" bestFit="1" customWidth="1"/>
    <col min="7" max="7" width="5.3984375" style="106" bestFit="1" customWidth="1"/>
    <col min="8" max="8" width="4.1328125" style="106" bestFit="1" customWidth="1"/>
    <col min="9" max="10" width="5" style="106" bestFit="1" customWidth="1"/>
    <col min="11" max="11" width="4.1328125" style="106" bestFit="1" customWidth="1"/>
    <col min="12" max="12" width="4.3984375" style="106" bestFit="1" customWidth="1"/>
    <col min="13" max="13" width="8" style="106" bestFit="1" customWidth="1"/>
    <col min="14" max="15" width="4.1328125" style="106" bestFit="1" customWidth="1"/>
    <col min="16" max="16" width="6.1328125" style="58" bestFit="1" customWidth="1"/>
    <col min="17" max="17" width="5.59765625" style="59" bestFit="1" customWidth="1"/>
    <col min="18" max="18" width="5.265625" style="58" bestFit="1" customWidth="1"/>
    <col min="19" max="19" width="4.265625" style="60" bestFit="1" customWidth="1"/>
    <col min="20" max="20" width="8" style="58" customWidth="1"/>
    <col min="21" max="21" width="5.73046875" style="59" customWidth="1"/>
    <col min="22" max="22" width="7.86328125" style="86" customWidth="1"/>
    <col min="23" max="23" width="9.1328125" style="107" bestFit="1"/>
    <col min="24" max="16384" width="9.1328125" style="81"/>
  </cols>
  <sheetData>
    <row r="1" spans="1:23" s="54" customFormat="1" ht="12.75">
      <c r="A1" s="54" t="s">
        <v>137</v>
      </c>
      <c r="C1" s="29"/>
      <c r="D1" s="55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9"/>
      <c r="R1" s="58"/>
      <c r="S1" s="60"/>
      <c r="T1" s="58"/>
      <c r="U1" s="59"/>
      <c r="V1" s="61"/>
      <c r="W1" s="59"/>
    </row>
    <row r="2" spans="1:23" s="54" customFormat="1" ht="12.75">
      <c r="A2" s="54" t="s">
        <v>11</v>
      </c>
      <c r="B2" s="62">
        <v>37138</v>
      </c>
      <c r="C2" s="29"/>
      <c r="D2" s="55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9"/>
      <c r="R2" s="58"/>
      <c r="S2" s="60"/>
      <c r="T2" s="58"/>
      <c r="U2" s="59"/>
      <c r="V2" s="61"/>
      <c r="W2" s="59"/>
    </row>
    <row r="3" spans="1:23" s="63" customFormat="1" ht="12.75">
      <c r="C3" s="64"/>
      <c r="D3" s="65"/>
      <c r="E3" s="66"/>
      <c r="F3" s="116" t="s">
        <v>79</v>
      </c>
      <c r="G3" s="116"/>
      <c r="H3" s="116"/>
      <c r="I3" s="116"/>
      <c r="J3" s="116"/>
      <c r="K3" s="116"/>
      <c r="L3" s="116"/>
      <c r="M3" s="116"/>
      <c r="N3" s="116"/>
      <c r="O3" s="116"/>
      <c r="P3" s="67"/>
      <c r="Q3" s="68"/>
      <c r="R3" s="67"/>
      <c r="S3" s="69"/>
      <c r="T3" s="67" t="s">
        <v>80</v>
      </c>
      <c r="U3" s="68" t="s">
        <v>81</v>
      </c>
      <c r="V3" s="70"/>
      <c r="W3" s="68" t="s">
        <v>19</v>
      </c>
    </row>
    <row r="4" spans="1:23" s="71" customFormat="1">
      <c r="A4" s="71" t="s">
        <v>82</v>
      </c>
      <c r="B4" s="71" t="s">
        <v>83</v>
      </c>
      <c r="C4" s="72" t="s">
        <v>84</v>
      </c>
      <c r="D4" s="73" t="s">
        <v>19</v>
      </c>
      <c r="E4" s="74" t="s">
        <v>85</v>
      </c>
      <c r="F4" s="75" t="s">
        <v>86</v>
      </c>
      <c r="G4" s="75" t="s">
        <v>87</v>
      </c>
      <c r="H4" s="75" t="s">
        <v>88</v>
      </c>
      <c r="I4" s="75" t="s">
        <v>89</v>
      </c>
      <c r="J4" s="75" t="s">
        <v>90</v>
      </c>
      <c r="K4" s="75" t="s">
        <v>91</v>
      </c>
      <c r="L4" s="75" t="s">
        <v>92</v>
      </c>
      <c r="M4" s="75" t="s">
        <v>93</v>
      </c>
      <c r="N4" s="75" t="s">
        <v>94</v>
      </c>
      <c r="O4" s="75" t="s">
        <v>95</v>
      </c>
      <c r="P4" s="76" t="s">
        <v>96</v>
      </c>
      <c r="Q4" s="77" t="s">
        <v>97</v>
      </c>
      <c r="R4" s="76" t="s">
        <v>98</v>
      </c>
      <c r="S4" s="78" t="s">
        <v>99</v>
      </c>
      <c r="T4" s="76" t="s">
        <v>100</v>
      </c>
      <c r="U4" s="77" t="s">
        <v>101</v>
      </c>
      <c r="V4" s="79" t="s">
        <v>19</v>
      </c>
      <c r="W4" s="77" t="s">
        <v>102</v>
      </c>
    </row>
    <row r="5" spans="1:23">
      <c r="A5" s="80">
        <v>1</v>
      </c>
      <c r="B5" s="81" t="s">
        <v>6</v>
      </c>
      <c r="C5" s="82" t="s">
        <v>103</v>
      </c>
      <c r="F5" s="85">
        <v>92</v>
      </c>
      <c r="G5" s="85">
        <v>88</v>
      </c>
      <c r="H5" s="85">
        <v>86</v>
      </c>
      <c r="I5" s="85">
        <v>95</v>
      </c>
      <c r="J5" s="85">
        <v>87</v>
      </c>
      <c r="K5" s="85">
        <v>86</v>
      </c>
      <c r="L5" s="85">
        <v>95</v>
      </c>
      <c r="M5" s="85">
        <v>91</v>
      </c>
      <c r="N5" s="85">
        <v>94</v>
      </c>
      <c r="O5" s="85">
        <v>92</v>
      </c>
      <c r="P5" s="67">
        <f t="shared" ref="P5:P13" si="0">SUM(F5:O5)</f>
        <v>906</v>
      </c>
      <c r="Q5" s="68">
        <f t="shared" ref="Q5:Q13" si="1">AVERAGE(F5:O5)</f>
        <v>90.6</v>
      </c>
      <c r="R5" s="67">
        <f t="shared" ref="R5:R13" si="2">MIN(F5:O5)</f>
        <v>86</v>
      </c>
      <c r="S5" s="69">
        <f t="shared" ref="S5:S13" si="3">MAX(F5:O5)</f>
        <v>95</v>
      </c>
      <c r="T5" s="67">
        <f t="shared" ref="T5:T13" si="4">S5-R5</f>
        <v>9</v>
      </c>
      <c r="U5" s="68">
        <f t="shared" ref="U5:U13" si="5">STDEV(C5:O5)</f>
        <v>3.5962943891363142</v>
      </c>
      <c r="V5" s="86">
        <v>35</v>
      </c>
      <c r="W5" s="87">
        <f t="shared" ref="W5:W12" si="6">Q5/V5*10</f>
        <v>25.885714285714286</v>
      </c>
    </row>
    <row r="6" spans="1:23">
      <c r="A6" s="80">
        <f t="shared" ref="A6:A13" si="7">A5+1</f>
        <v>2</v>
      </c>
      <c r="B6" s="81" t="s">
        <v>4</v>
      </c>
      <c r="C6" s="82" t="s">
        <v>104</v>
      </c>
      <c r="F6" s="85">
        <v>88</v>
      </c>
      <c r="G6" s="85">
        <v>91</v>
      </c>
      <c r="H6" s="85">
        <v>86</v>
      </c>
      <c r="I6" s="85">
        <v>91</v>
      </c>
      <c r="J6" s="85">
        <v>90</v>
      </c>
      <c r="K6" s="85">
        <v>85</v>
      </c>
      <c r="L6" s="85">
        <v>90</v>
      </c>
      <c r="M6" s="85">
        <v>90</v>
      </c>
      <c r="N6" s="85">
        <v>93</v>
      </c>
      <c r="O6" s="85">
        <v>91</v>
      </c>
      <c r="P6" s="67">
        <f t="shared" si="0"/>
        <v>895</v>
      </c>
      <c r="Q6" s="68">
        <f t="shared" si="1"/>
        <v>89.5</v>
      </c>
      <c r="R6" s="67">
        <f t="shared" si="2"/>
        <v>85</v>
      </c>
      <c r="S6" s="69">
        <f t="shared" si="3"/>
        <v>93</v>
      </c>
      <c r="T6" s="67">
        <f>S6-R6</f>
        <v>8</v>
      </c>
      <c r="U6" s="68">
        <f t="shared" si="5"/>
        <v>2.4608038433722332</v>
      </c>
      <c r="V6" s="86">
        <v>20</v>
      </c>
      <c r="W6" s="87">
        <f t="shared" si="6"/>
        <v>44.75</v>
      </c>
    </row>
    <row r="7" spans="1:23">
      <c r="A7" s="80">
        <f t="shared" si="7"/>
        <v>3</v>
      </c>
      <c r="B7" s="81" t="s">
        <v>7</v>
      </c>
      <c r="C7" s="82" t="s">
        <v>105</v>
      </c>
      <c r="F7" s="85">
        <v>94</v>
      </c>
      <c r="G7" s="85">
        <v>89</v>
      </c>
      <c r="H7" s="85">
        <v>83</v>
      </c>
      <c r="I7" s="85">
        <v>94</v>
      </c>
      <c r="J7" s="85">
        <v>83</v>
      </c>
      <c r="K7" s="85">
        <v>84</v>
      </c>
      <c r="L7" s="85">
        <v>86</v>
      </c>
      <c r="M7" s="85">
        <v>88</v>
      </c>
      <c r="N7" s="85">
        <v>93</v>
      </c>
      <c r="O7" s="85">
        <v>93</v>
      </c>
      <c r="P7" s="67">
        <f t="shared" si="0"/>
        <v>887</v>
      </c>
      <c r="Q7" s="68">
        <f t="shared" si="1"/>
        <v>88.7</v>
      </c>
      <c r="R7" s="67">
        <f t="shared" si="2"/>
        <v>83</v>
      </c>
      <c r="S7" s="69">
        <f t="shared" si="3"/>
        <v>94</v>
      </c>
      <c r="T7" s="67">
        <f t="shared" si="4"/>
        <v>11</v>
      </c>
      <c r="U7" s="68">
        <f t="shared" si="5"/>
        <v>4.5716517802649843</v>
      </c>
      <c r="V7" s="86">
        <v>25</v>
      </c>
      <c r="W7" s="87">
        <f t="shared" si="6"/>
        <v>35.480000000000004</v>
      </c>
    </row>
    <row r="8" spans="1:23">
      <c r="A8" s="80">
        <f t="shared" si="7"/>
        <v>4</v>
      </c>
      <c r="B8" s="81" t="s">
        <v>2</v>
      </c>
      <c r="C8" s="82" t="s">
        <v>106</v>
      </c>
      <c r="F8" s="85">
        <v>89</v>
      </c>
      <c r="G8" s="85">
        <v>79</v>
      </c>
      <c r="H8" s="85">
        <v>88</v>
      </c>
      <c r="I8" s="85">
        <v>90</v>
      </c>
      <c r="J8" s="85">
        <v>89</v>
      </c>
      <c r="K8" s="85">
        <v>86</v>
      </c>
      <c r="L8" s="85">
        <v>83</v>
      </c>
      <c r="M8" s="85">
        <v>90</v>
      </c>
      <c r="N8" s="85">
        <v>91</v>
      </c>
      <c r="O8" s="85">
        <v>92</v>
      </c>
      <c r="P8" s="67">
        <f t="shared" si="0"/>
        <v>877</v>
      </c>
      <c r="Q8" s="68">
        <f t="shared" si="1"/>
        <v>87.7</v>
      </c>
      <c r="R8" s="67">
        <f t="shared" si="2"/>
        <v>79</v>
      </c>
      <c r="S8" s="69">
        <f t="shared" si="3"/>
        <v>92</v>
      </c>
      <c r="T8" s="67">
        <f t="shared" si="4"/>
        <v>13</v>
      </c>
      <c r="U8" s="68">
        <f t="shared" si="5"/>
        <v>4.0013886478460341</v>
      </c>
      <c r="V8" s="86">
        <v>28</v>
      </c>
      <c r="W8" s="87">
        <f t="shared" si="6"/>
        <v>31.321428571428569</v>
      </c>
    </row>
    <row r="9" spans="1:23">
      <c r="A9" s="80">
        <f t="shared" si="7"/>
        <v>5</v>
      </c>
      <c r="B9" s="81" t="s">
        <v>5</v>
      </c>
      <c r="C9" s="82" t="s">
        <v>107</v>
      </c>
      <c r="F9" s="85">
        <v>82</v>
      </c>
      <c r="G9" s="85">
        <v>87</v>
      </c>
      <c r="H9" s="85">
        <v>87</v>
      </c>
      <c r="I9" s="85">
        <v>89</v>
      </c>
      <c r="J9" s="85">
        <v>86</v>
      </c>
      <c r="K9" s="85">
        <v>85</v>
      </c>
      <c r="L9" s="85">
        <v>93</v>
      </c>
      <c r="M9" s="85">
        <v>91</v>
      </c>
      <c r="N9" s="85">
        <v>89</v>
      </c>
      <c r="O9" s="85">
        <v>88</v>
      </c>
      <c r="P9" s="67">
        <f t="shared" si="0"/>
        <v>877</v>
      </c>
      <c r="Q9" s="68">
        <f t="shared" si="1"/>
        <v>87.7</v>
      </c>
      <c r="R9" s="67">
        <f t="shared" si="2"/>
        <v>82</v>
      </c>
      <c r="S9" s="69">
        <f t="shared" si="3"/>
        <v>93</v>
      </c>
      <c r="T9" s="67">
        <f t="shared" si="4"/>
        <v>11</v>
      </c>
      <c r="U9" s="68">
        <f t="shared" si="5"/>
        <v>3.0930028559098792</v>
      </c>
      <c r="V9" s="86">
        <v>20</v>
      </c>
      <c r="W9" s="87">
        <f t="shared" si="6"/>
        <v>43.849999999999994</v>
      </c>
    </row>
    <row r="10" spans="1:23">
      <c r="A10" s="80">
        <f t="shared" si="7"/>
        <v>6</v>
      </c>
      <c r="B10" s="81" t="s">
        <v>3</v>
      </c>
      <c r="C10" s="82" t="s">
        <v>108</v>
      </c>
      <c r="F10" s="85">
        <v>86</v>
      </c>
      <c r="G10" s="85">
        <v>89</v>
      </c>
      <c r="H10" s="85">
        <v>89</v>
      </c>
      <c r="I10" s="85">
        <v>82</v>
      </c>
      <c r="J10" s="85">
        <v>89</v>
      </c>
      <c r="K10" s="85">
        <v>85</v>
      </c>
      <c r="L10" s="85">
        <v>75</v>
      </c>
      <c r="M10" s="85">
        <v>86</v>
      </c>
      <c r="N10" s="85">
        <v>92</v>
      </c>
      <c r="O10" s="85">
        <v>91</v>
      </c>
      <c r="P10" s="67">
        <f t="shared" si="0"/>
        <v>864</v>
      </c>
      <c r="Q10" s="68">
        <f t="shared" si="1"/>
        <v>86.4</v>
      </c>
      <c r="R10" s="67">
        <f t="shared" si="2"/>
        <v>75</v>
      </c>
      <c r="S10" s="69">
        <f t="shared" si="3"/>
        <v>92</v>
      </c>
      <c r="T10" s="67">
        <f t="shared" si="4"/>
        <v>17</v>
      </c>
      <c r="U10" s="68">
        <f t="shared" si="5"/>
        <v>4.9933288829530671</v>
      </c>
      <c r="V10" s="86">
        <v>12</v>
      </c>
      <c r="W10" s="87">
        <f t="shared" si="6"/>
        <v>72</v>
      </c>
    </row>
    <row r="11" spans="1:23">
      <c r="A11" s="80">
        <f t="shared" si="7"/>
        <v>7</v>
      </c>
      <c r="B11" s="81" t="s">
        <v>0</v>
      </c>
      <c r="C11" s="82" t="s">
        <v>109</v>
      </c>
      <c r="F11" s="85">
        <v>90</v>
      </c>
      <c r="G11" s="85">
        <v>78</v>
      </c>
      <c r="H11" s="85">
        <v>85</v>
      </c>
      <c r="I11" s="85">
        <v>93</v>
      </c>
      <c r="J11" s="85">
        <v>85</v>
      </c>
      <c r="K11" s="85">
        <v>85</v>
      </c>
      <c r="L11" s="85">
        <v>75</v>
      </c>
      <c r="M11" s="85">
        <v>89</v>
      </c>
      <c r="N11" s="85">
        <v>88</v>
      </c>
      <c r="O11" s="85">
        <v>90</v>
      </c>
      <c r="P11" s="67">
        <f>SUM(F11:O11)</f>
        <v>858</v>
      </c>
      <c r="Q11" s="68">
        <f>AVERAGE(F11:O11)</f>
        <v>85.8</v>
      </c>
      <c r="R11" s="67">
        <f>MIN(F11:O11)</f>
        <v>75</v>
      </c>
      <c r="S11" s="69">
        <f>MAX(F11:O11)</f>
        <v>93</v>
      </c>
      <c r="T11" s="67">
        <f>S11-R11</f>
        <v>18</v>
      </c>
      <c r="U11" s="68">
        <f>STDEV(C11:O11)</f>
        <v>5.5936471902408087</v>
      </c>
      <c r="V11" s="86">
        <v>26</v>
      </c>
      <c r="W11" s="87">
        <f t="shared" si="6"/>
        <v>33</v>
      </c>
    </row>
    <row r="12" spans="1:23">
      <c r="A12" s="80">
        <f t="shared" si="7"/>
        <v>8</v>
      </c>
      <c r="B12" s="81" t="s">
        <v>1</v>
      </c>
      <c r="C12" s="82" t="s">
        <v>110</v>
      </c>
      <c r="F12" s="85">
        <v>87</v>
      </c>
      <c r="G12" s="85">
        <v>79</v>
      </c>
      <c r="H12" s="85">
        <v>86</v>
      </c>
      <c r="I12" s="85">
        <v>90</v>
      </c>
      <c r="J12" s="85">
        <v>83</v>
      </c>
      <c r="K12" s="85">
        <v>84</v>
      </c>
      <c r="L12" s="85">
        <v>75</v>
      </c>
      <c r="M12" s="85">
        <v>90</v>
      </c>
      <c r="N12" s="85">
        <v>90</v>
      </c>
      <c r="O12" s="85">
        <v>89</v>
      </c>
      <c r="P12" s="67">
        <f>SUM(F12:O12)</f>
        <v>853</v>
      </c>
      <c r="Q12" s="68">
        <f>AVERAGE(F12:O12)</f>
        <v>85.3</v>
      </c>
      <c r="R12" s="67">
        <f>MIN(F12:O12)</f>
        <v>75</v>
      </c>
      <c r="S12" s="69">
        <f>MAX(F12:O12)</f>
        <v>90</v>
      </c>
      <c r="T12" s="67">
        <f>S12-R12</f>
        <v>15</v>
      </c>
      <c r="U12" s="68">
        <f>STDEV(C12:O12)</f>
        <v>5.1218486246016033</v>
      </c>
      <c r="V12" s="86">
        <v>26</v>
      </c>
      <c r="W12" s="87">
        <f t="shared" si="6"/>
        <v>32.807692307692307</v>
      </c>
    </row>
    <row r="13" spans="1:23">
      <c r="A13" s="80">
        <f t="shared" si="7"/>
        <v>9</v>
      </c>
      <c r="B13" s="81" t="s">
        <v>8</v>
      </c>
      <c r="C13" s="82" t="s">
        <v>111</v>
      </c>
      <c r="F13" s="85">
        <v>80</v>
      </c>
      <c r="G13" s="85">
        <v>85</v>
      </c>
      <c r="H13" s="85">
        <v>80</v>
      </c>
      <c r="I13" s="85">
        <v>80</v>
      </c>
      <c r="J13" s="85">
        <v>84</v>
      </c>
      <c r="K13" s="85">
        <v>84</v>
      </c>
      <c r="L13" s="85">
        <v>80</v>
      </c>
      <c r="M13" s="85">
        <v>90</v>
      </c>
      <c r="N13" s="85">
        <v>87</v>
      </c>
      <c r="O13" s="85">
        <v>86</v>
      </c>
      <c r="P13" s="67">
        <f t="shared" si="0"/>
        <v>836</v>
      </c>
      <c r="Q13" s="68">
        <f t="shared" si="1"/>
        <v>83.6</v>
      </c>
      <c r="R13" s="67">
        <f t="shared" si="2"/>
        <v>80</v>
      </c>
      <c r="S13" s="69">
        <f t="shared" si="3"/>
        <v>90</v>
      </c>
      <c r="T13" s="67">
        <f t="shared" si="4"/>
        <v>10</v>
      </c>
      <c r="U13" s="68">
        <f t="shared" si="5"/>
        <v>3.5339622081862854</v>
      </c>
      <c r="W13" s="87"/>
    </row>
    <row r="14" spans="1:23" s="80" customFormat="1">
      <c r="C14" s="88"/>
      <c r="D14" s="89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67"/>
      <c r="Q14" s="68"/>
      <c r="R14" s="67"/>
      <c r="S14" s="69"/>
      <c r="T14" s="67"/>
      <c r="U14" s="68"/>
      <c r="V14" s="92"/>
      <c r="W14" s="93"/>
    </row>
    <row r="15" spans="1:23" s="80" customFormat="1">
      <c r="C15" s="88"/>
      <c r="D15" s="89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67"/>
      <c r="Q15" s="68"/>
      <c r="R15" s="67"/>
      <c r="S15" s="69"/>
      <c r="T15" s="67"/>
      <c r="U15" s="68"/>
      <c r="V15" s="92"/>
      <c r="W15" s="93"/>
    </row>
    <row r="16" spans="1:23" s="63" customFormat="1" ht="12.75">
      <c r="C16" s="64" t="s">
        <v>112</v>
      </c>
      <c r="D16" s="65"/>
      <c r="E16" s="66"/>
      <c r="F16" s="94">
        <f>SUM(F5:F13)</f>
        <v>788</v>
      </c>
      <c r="G16" s="94">
        <f t="shared" ref="G16:O16" si="8">SUM(G5:G13)</f>
        <v>765</v>
      </c>
      <c r="H16" s="94">
        <f t="shared" si="8"/>
        <v>770</v>
      </c>
      <c r="I16" s="94">
        <f t="shared" si="8"/>
        <v>804</v>
      </c>
      <c r="J16" s="94">
        <f t="shared" si="8"/>
        <v>776</v>
      </c>
      <c r="K16" s="94">
        <f t="shared" si="8"/>
        <v>764</v>
      </c>
      <c r="L16" s="94">
        <f>SUM(L5:L13)</f>
        <v>752</v>
      </c>
      <c r="M16" s="94">
        <f t="shared" si="8"/>
        <v>805</v>
      </c>
      <c r="N16" s="94">
        <f t="shared" si="8"/>
        <v>817</v>
      </c>
      <c r="O16" s="94">
        <f t="shared" si="8"/>
        <v>812</v>
      </c>
      <c r="P16" s="66"/>
      <c r="Q16" s="95"/>
      <c r="R16" s="67"/>
      <c r="S16" s="69"/>
      <c r="T16" s="67"/>
      <c r="U16" s="96"/>
      <c r="V16" s="70"/>
      <c r="W16" s="68"/>
    </row>
    <row r="17" spans="1:23" s="63" customFormat="1" ht="12.75">
      <c r="C17" s="64" t="s">
        <v>113</v>
      </c>
      <c r="D17" s="65"/>
      <c r="E17" s="66"/>
      <c r="F17" s="66">
        <f>AVERAGE(F5:F13)</f>
        <v>87.555555555555557</v>
      </c>
      <c r="G17" s="66">
        <f t="shared" ref="G17:O17" si="9">AVERAGE(G5:G13)</f>
        <v>85</v>
      </c>
      <c r="H17" s="66">
        <f t="shared" si="9"/>
        <v>85.555555555555557</v>
      </c>
      <c r="I17" s="66">
        <f t="shared" si="9"/>
        <v>89.333333333333329</v>
      </c>
      <c r="J17" s="66">
        <f t="shared" si="9"/>
        <v>86.222222222222229</v>
      </c>
      <c r="K17" s="66">
        <f t="shared" si="9"/>
        <v>84.888888888888886</v>
      </c>
      <c r="L17" s="66">
        <f>AVERAGE(L5:L13)</f>
        <v>83.555555555555557</v>
      </c>
      <c r="M17" s="66">
        <f t="shared" si="9"/>
        <v>89.444444444444443</v>
      </c>
      <c r="N17" s="66">
        <f t="shared" si="9"/>
        <v>90.777777777777771</v>
      </c>
      <c r="O17" s="66">
        <f t="shared" si="9"/>
        <v>90.222222222222229</v>
      </c>
      <c r="P17" s="66"/>
      <c r="Q17" s="97">
        <f>AVERAGE(Q5:Q13)</f>
        <v>87.255555555555546</v>
      </c>
      <c r="R17" s="67">
        <f>AVERAGE(R5:R13)</f>
        <v>80</v>
      </c>
      <c r="S17" s="67">
        <f>AVERAGE(S5:S13)</f>
        <v>92.444444444444443</v>
      </c>
      <c r="T17" s="67">
        <f>AVERAGE(T5:T13)</f>
        <v>12.444444444444445</v>
      </c>
      <c r="U17" s="68">
        <f>AVERAGE(U5:U13)</f>
        <v>4.1073253802790237</v>
      </c>
      <c r="V17" s="70"/>
      <c r="W17" s="68"/>
    </row>
    <row r="18" spans="1:23" s="63" customFormat="1" ht="12.75">
      <c r="C18" s="64" t="s">
        <v>114</v>
      </c>
      <c r="D18" s="65"/>
      <c r="E18" s="66"/>
      <c r="F18" s="66">
        <f>MIN(F5:F13)</f>
        <v>80</v>
      </c>
      <c r="G18" s="66">
        <f t="shared" ref="G18:U18" si="10">MIN(G5:G13)</f>
        <v>78</v>
      </c>
      <c r="H18" s="66">
        <f t="shared" si="10"/>
        <v>80</v>
      </c>
      <c r="I18" s="66">
        <f t="shared" si="10"/>
        <v>80</v>
      </c>
      <c r="J18" s="66">
        <f t="shared" si="10"/>
        <v>83</v>
      </c>
      <c r="K18" s="66">
        <f t="shared" si="10"/>
        <v>84</v>
      </c>
      <c r="L18" s="66">
        <f>MIN(L5:L13)</f>
        <v>75</v>
      </c>
      <c r="M18" s="66">
        <f t="shared" si="10"/>
        <v>86</v>
      </c>
      <c r="N18" s="66">
        <f t="shared" si="10"/>
        <v>87</v>
      </c>
      <c r="O18" s="66">
        <f t="shared" si="10"/>
        <v>86</v>
      </c>
      <c r="P18" s="66">
        <f t="shared" si="10"/>
        <v>836</v>
      </c>
      <c r="Q18" s="95">
        <f t="shared" si="10"/>
        <v>83.6</v>
      </c>
      <c r="R18" s="67">
        <f t="shared" si="10"/>
        <v>75</v>
      </c>
      <c r="S18" s="69">
        <f t="shared" si="10"/>
        <v>90</v>
      </c>
      <c r="T18" s="67">
        <f t="shared" si="10"/>
        <v>8</v>
      </c>
      <c r="U18" s="96">
        <f t="shared" si="10"/>
        <v>2.4608038433722332</v>
      </c>
      <c r="V18" s="70"/>
      <c r="W18" s="68"/>
    </row>
    <row r="19" spans="1:23" s="63" customFormat="1" ht="12.75">
      <c r="C19" s="64" t="s">
        <v>115</v>
      </c>
      <c r="D19" s="65"/>
      <c r="E19" s="66"/>
      <c r="F19" s="66">
        <f>MAX(F5:F13)</f>
        <v>94</v>
      </c>
      <c r="G19" s="66">
        <f t="shared" ref="G19:U19" si="11">MAX(G5:G13)</f>
        <v>91</v>
      </c>
      <c r="H19" s="66">
        <f t="shared" si="11"/>
        <v>89</v>
      </c>
      <c r="I19" s="66">
        <f t="shared" si="11"/>
        <v>95</v>
      </c>
      <c r="J19" s="66">
        <f t="shared" si="11"/>
        <v>90</v>
      </c>
      <c r="K19" s="66">
        <f t="shared" si="11"/>
        <v>86</v>
      </c>
      <c r="L19" s="66">
        <f>MAX(L5:L13)</f>
        <v>95</v>
      </c>
      <c r="M19" s="66">
        <f t="shared" si="11"/>
        <v>91</v>
      </c>
      <c r="N19" s="66">
        <f t="shared" si="11"/>
        <v>94</v>
      </c>
      <c r="O19" s="66">
        <f t="shared" si="11"/>
        <v>93</v>
      </c>
      <c r="P19" s="66">
        <f t="shared" si="11"/>
        <v>906</v>
      </c>
      <c r="Q19" s="95">
        <f t="shared" si="11"/>
        <v>90.6</v>
      </c>
      <c r="R19" s="67">
        <f t="shared" si="11"/>
        <v>86</v>
      </c>
      <c r="S19" s="69">
        <f t="shared" si="11"/>
        <v>95</v>
      </c>
      <c r="T19" s="67">
        <f t="shared" si="11"/>
        <v>18</v>
      </c>
      <c r="U19" s="96">
        <f t="shared" si="11"/>
        <v>5.5936471902408087</v>
      </c>
      <c r="V19" s="70"/>
      <c r="W19" s="68"/>
    </row>
    <row r="20" spans="1:23" s="63" customFormat="1" ht="12.75">
      <c r="C20" s="64" t="s">
        <v>116</v>
      </c>
      <c r="D20" s="65"/>
      <c r="E20" s="66"/>
      <c r="F20" s="98">
        <f>STDEV(F5:F13)</f>
        <v>4.4752405273658509</v>
      </c>
      <c r="G20" s="98">
        <f t="shared" ref="G20:U20" si="12">STDEV(G5:G13)</f>
        <v>5.024937810560445</v>
      </c>
      <c r="H20" s="98">
        <f t="shared" si="12"/>
        <v>2.6977356760397742</v>
      </c>
      <c r="I20" s="98">
        <f t="shared" si="12"/>
        <v>5.1478150704935004</v>
      </c>
      <c r="J20" s="98">
        <f t="shared" si="12"/>
        <v>2.6822461565718467</v>
      </c>
      <c r="K20" s="98">
        <f t="shared" si="12"/>
        <v>0.78173595997057155</v>
      </c>
      <c r="L20" s="98">
        <f>STDEV(L5:L13)</f>
        <v>7.907450776184306</v>
      </c>
      <c r="M20" s="98">
        <f t="shared" si="12"/>
        <v>1.5898986690282426</v>
      </c>
      <c r="N20" s="98">
        <f t="shared" si="12"/>
        <v>2.438123139721299</v>
      </c>
      <c r="O20" s="98">
        <f t="shared" si="12"/>
        <v>2.2236106773543889</v>
      </c>
      <c r="P20" s="66">
        <f t="shared" si="12"/>
        <v>22.006312225763264</v>
      </c>
      <c r="Q20" s="98">
        <f t="shared" si="12"/>
        <v>2.2006312225763276</v>
      </c>
      <c r="R20" s="67">
        <f t="shared" si="12"/>
        <v>4.3301270189221936</v>
      </c>
      <c r="S20" s="99">
        <f t="shared" si="12"/>
        <v>1.6666666666666667</v>
      </c>
      <c r="T20" s="67">
        <f t="shared" si="12"/>
        <v>3.5394600969325491</v>
      </c>
      <c r="U20" s="99">
        <f t="shared" si="12"/>
        <v>1.0356166698972817</v>
      </c>
      <c r="V20" s="70"/>
      <c r="W20" s="68"/>
    </row>
    <row r="21" spans="1:23" s="63" customFormat="1" ht="12.75">
      <c r="C21" s="64"/>
      <c r="D21" s="65"/>
      <c r="E21" s="66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66"/>
      <c r="Q21" s="95"/>
      <c r="R21" s="67"/>
      <c r="S21" s="101"/>
      <c r="T21" s="67"/>
      <c r="U21" s="96"/>
      <c r="V21" s="70"/>
      <c r="W21" s="68"/>
    </row>
    <row r="22" spans="1:23" s="63" customFormat="1" ht="12.75">
      <c r="B22" s="63" t="s">
        <v>117</v>
      </c>
      <c r="C22" s="64"/>
      <c r="D22" s="65"/>
      <c r="E22" s="66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66"/>
      <c r="Q22" s="95"/>
      <c r="R22" s="67"/>
      <c r="S22" s="101"/>
      <c r="T22" s="67"/>
      <c r="U22" s="96"/>
      <c r="V22" s="70"/>
      <c r="W22" s="68"/>
    </row>
    <row r="23" spans="1:23" s="63" customFormat="1" ht="12.75">
      <c r="B23" s="63" t="s">
        <v>118</v>
      </c>
      <c r="C23" s="64"/>
      <c r="D23" s="65"/>
      <c r="E23" s="66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66"/>
      <c r="Q23" s="95"/>
      <c r="R23" s="67"/>
      <c r="S23" s="101"/>
      <c r="T23" s="67"/>
      <c r="U23" s="96"/>
      <c r="V23" s="70"/>
      <c r="W23" s="68"/>
    </row>
    <row r="24" spans="1:23" s="63" customFormat="1" ht="12.75">
      <c r="C24" s="64"/>
      <c r="D24" s="65"/>
      <c r="E24" s="66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66"/>
      <c r="Q24" s="95"/>
      <c r="R24" s="67"/>
      <c r="S24" s="101"/>
      <c r="T24" s="67"/>
      <c r="U24" s="96"/>
      <c r="V24" s="70"/>
      <c r="W24" s="68"/>
    </row>
    <row r="25" spans="1:23" s="54" customFormat="1" ht="12.75">
      <c r="A25" s="29" t="s">
        <v>139</v>
      </c>
      <c r="C25" s="29"/>
      <c r="D25" s="55"/>
      <c r="E25" s="56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56"/>
      <c r="Q25" s="103"/>
      <c r="R25" s="58"/>
      <c r="S25" s="104"/>
      <c r="T25" s="58"/>
      <c r="U25" s="105"/>
      <c r="V25" s="61"/>
      <c r="W25" s="59"/>
    </row>
    <row r="26" spans="1:23" s="54" customFormat="1" ht="12.75">
      <c r="C26" s="29"/>
      <c r="D26" s="55"/>
      <c r="E26" s="56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56"/>
      <c r="Q26" s="103"/>
      <c r="R26" s="58"/>
      <c r="S26" s="104"/>
      <c r="T26" s="58"/>
      <c r="U26" s="105"/>
      <c r="V26" s="61"/>
      <c r="W26" s="59"/>
    </row>
    <row r="27" spans="1:23" s="54" customFormat="1" ht="12.75">
      <c r="C27" s="29"/>
      <c r="D27" s="55"/>
      <c r="E27" s="56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56"/>
      <c r="Q27" s="103"/>
      <c r="R27" s="58"/>
      <c r="S27" s="104"/>
      <c r="T27" s="58"/>
      <c r="U27" s="105"/>
      <c r="V27" s="61"/>
      <c r="W27" s="59"/>
    </row>
  </sheetData>
  <mergeCells count="1">
    <mergeCell ref="F3:O3"/>
  </mergeCells>
  <phoneticPr fontId="0" type="noConversion"/>
  <pageMargins left="0.25" right="0.25" top="1" bottom="0.5" header="0.25" footer="0.25"/>
  <pageSetup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Single Blind Tasting Sheet</vt:lpstr>
      <vt:lpstr>Double Blind Tasting Sheet</vt:lpstr>
      <vt:lpstr>Alphabet for glass stickers</vt:lpstr>
      <vt:lpstr>Score Calculation Sheet</vt:lpstr>
      <vt:lpstr>'Alphabet for glass stickers'!Print_Area</vt:lpstr>
      <vt:lpstr>'Double Blind Tasting Sheet'!Print_Area</vt:lpstr>
      <vt:lpstr>'Score Calculation Sheet'!Print_Area</vt:lpstr>
      <vt:lpstr>'Single Blind Tasting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Monnens</dc:creator>
  <cp:lastModifiedBy>Ad Stuntman</cp:lastModifiedBy>
  <cp:lastPrinted>2019-06-06T18:47:42Z</cp:lastPrinted>
  <dcterms:created xsi:type="dcterms:W3CDTF">2000-02-02T01:11:13Z</dcterms:created>
  <dcterms:modified xsi:type="dcterms:W3CDTF">2023-03-20T17:29:16Z</dcterms:modified>
</cp:coreProperties>
</file>